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15480" windowHeight="11505" firstSheet="2" activeTab="8"/>
  </bookViews>
  <sheets>
    <sheet name="EVACDB" sheetId="1" r:id="rId1"/>
    <sheet name="Corridor Improvements" sheetId="2" r:id="rId2"/>
    <sheet name="EVACDB2" sheetId="3" r:id="rId3"/>
    <sheet name="Treatments" sheetId="4" r:id="rId4"/>
    <sheet name="EVACDB3" sheetId="5" r:id="rId5"/>
    <sheet name="EVACDB3FORGIS" sheetId="6" r:id="rId6"/>
    <sheet name="POSWRITER" sheetId="7" r:id="rId7"/>
    <sheet name="COVER" sheetId="8" r:id="rId8"/>
    <sheet name="TO MAKE TABLES" sheetId="9" r:id="rId9"/>
    <sheet name="CORRHEAD" sheetId="10" r:id="rId10"/>
    <sheet name="CORR01" sheetId="11" r:id="rId11"/>
    <sheet name="CORR02" sheetId="12" r:id="rId12"/>
    <sheet name="CORR03" sheetId="13" r:id="rId13"/>
    <sheet name="CORR04" sheetId="14" r:id="rId14"/>
    <sheet name="CORR05" sheetId="15" r:id="rId15"/>
    <sheet name="CORR06" sheetId="16" r:id="rId16"/>
    <sheet name="CORR07" sheetId="17" r:id="rId17"/>
    <sheet name="CORR08" sheetId="18" r:id="rId18"/>
    <sheet name="CORR09" sheetId="19" r:id="rId19"/>
    <sheet name="CORR10" sheetId="20" r:id="rId20"/>
    <sheet name="CORR11" sheetId="21" r:id="rId21"/>
    <sheet name="CORR12" sheetId="22" r:id="rId22"/>
  </sheets>
  <definedNames>
    <definedName name="_xlnm.Print_Area" localSheetId="10">'CORR01'!#REF!</definedName>
    <definedName name="_xlnm.Print_Area" localSheetId="11">'CORR02'!#REF!</definedName>
    <definedName name="_xlnm.Print_Area" localSheetId="12">'CORR03'!#REF!</definedName>
    <definedName name="_xlnm.Print_Area" localSheetId="13">'CORR04'!#REF!</definedName>
    <definedName name="_xlnm.Print_Area" localSheetId="14">'CORR05'!#REF!</definedName>
    <definedName name="_xlnm.Print_Area" localSheetId="15">'CORR06'!#REF!</definedName>
    <definedName name="_xlnm.Print_Area" localSheetId="16">'CORR07'!#REF!</definedName>
    <definedName name="_xlnm.Print_Area" localSheetId="17">'CORR08'!#REF!</definedName>
    <definedName name="_xlnm.Print_Area" localSheetId="18">'CORR09'!#REF!</definedName>
    <definedName name="_xlnm.Print_Area" localSheetId="19">'CORR10'!#REF!</definedName>
    <definedName name="_xlnm.Print_Area" localSheetId="20">'CORR11'!#REF!</definedName>
    <definedName name="_xlnm.Print_Area" localSheetId="21">'CORR12'!#REF!</definedName>
    <definedName name="_xlnm.Print_Area" localSheetId="9">'CORRHEAD'!#REF!</definedName>
    <definedName name="_xlnm.Print_Area" localSheetId="7">'COVER'!$F$7:$L$25</definedName>
    <definedName name="_xlnm.Print_Area" localSheetId="0">'EVACDB'!$C$4:$K$155</definedName>
    <definedName name="_xlnm.Print_Area" localSheetId="2">'EVACDB2'!$C$4:$K$155</definedName>
    <definedName name="_xlnm.Print_Area" localSheetId="4">'EVACDB3'!$C$4:$L$155</definedName>
    <definedName name="_xlnm.Print_Area" localSheetId="5">'EVACDB3FORGIS'!$C$4:$L$155</definedName>
    <definedName name="_xlnm.Print_Area" localSheetId="8">'TO MAKE TABLES'!$D$4:$R$154</definedName>
    <definedName name="_xlnm.Print_Area" localSheetId="3">'Treatments'!$C$3:$I$22</definedName>
    <definedName name="_xlnm.Print_Titles" localSheetId="10">'CORR01'!#REF!,'CORR01'!$1:$1</definedName>
    <definedName name="_xlnm.Print_Titles" localSheetId="11">'CORR02'!#REF!,'CORR02'!$1:$1</definedName>
    <definedName name="_xlnm.Print_Titles" localSheetId="12">'CORR03'!#REF!,'CORR03'!$1:$1</definedName>
    <definedName name="_xlnm.Print_Titles" localSheetId="13">'CORR04'!#REF!,'CORR04'!$1:$1</definedName>
    <definedName name="_xlnm.Print_Titles" localSheetId="14">'CORR05'!#REF!,'CORR05'!$1:$1</definedName>
    <definedName name="_xlnm.Print_Titles" localSheetId="15">'CORR06'!#REF!,'CORR06'!$1:$1</definedName>
    <definedName name="_xlnm.Print_Titles" localSheetId="16">'CORR07'!#REF!,'CORR07'!$1:$1</definedName>
    <definedName name="_xlnm.Print_Titles" localSheetId="17">'CORR08'!#REF!,'CORR08'!$1:$1</definedName>
    <definedName name="_xlnm.Print_Titles" localSheetId="18">'CORR09'!#REF!,'CORR09'!$1:$1</definedName>
    <definedName name="_xlnm.Print_Titles" localSheetId="19">'CORR10'!#REF!,'CORR10'!$1:$1</definedName>
    <definedName name="_xlnm.Print_Titles" localSheetId="20">'CORR11'!#REF!,'CORR11'!$1:$1</definedName>
    <definedName name="_xlnm.Print_Titles" localSheetId="21">'CORR12'!#REF!,'CORR12'!$1:$1</definedName>
    <definedName name="_xlnm.Print_Titles" localSheetId="9">'CORRHEAD'!#REF!,'CORRHEAD'!$1:$1</definedName>
    <definedName name="_xlnm.Print_Titles" localSheetId="0">'EVACDB'!$A:$B,'EVACDB'!$1:$3</definedName>
    <definedName name="_xlnm.Print_Titles" localSheetId="2">'EVACDB2'!$A:$B,'EVACDB2'!$1:$3</definedName>
    <definedName name="_xlnm.Print_Titles" localSheetId="4">'EVACDB3'!$A:$B,'EVACDB3'!$1:$3</definedName>
    <definedName name="_xlnm.Print_Titles" localSheetId="5">'EVACDB3FORGIS'!$A:$B,'EVACDB3FORGIS'!$1:$3</definedName>
    <definedName name="_xlnm.Print_Titles" localSheetId="8">'TO MAKE TABLES'!$A:$B,'TO MAKE TABLES'!$1:$3</definedName>
  </definedNames>
  <calcPr fullCalcOnLoad="1"/>
</workbook>
</file>

<file path=xl/sharedStrings.xml><?xml version="1.0" encoding="utf-8"?>
<sst xmlns="http://schemas.openxmlformats.org/spreadsheetml/2006/main" count="7249" uniqueCount="463">
  <si>
    <t>Issue</t>
  </si>
  <si>
    <t>Treatment Category</t>
  </si>
  <si>
    <t>Treatment</t>
  </si>
  <si>
    <t>Timeframe</t>
  </si>
  <si>
    <t>Unit</t>
  </si>
  <si>
    <t>Capacity</t>
  </si>
  <si>
    <t>Operational</t>
  </si>
  <si>
    <t>Restriping</t>
  </si>
  <si>
    <t>Short</t>
  </si>
  <si>
    <t>roadway-ft</t>
  </si>
  <si>
    <t>Physical</t>
  </si>
  <si>
    <t>Minor Widening &lt;3 feet</t>
  </si>
  <si>
    <t>Intermediate</t>
  </si>
  <si>
    <t>MILE</t>
  </si>
  <si>
    <t>New Bridge</t>
  </si>
  <si>
    <t>Long</t>
  </si>
  <si>
    <t>Sq Foot</t>
  </si>
  <si>
    <t>Rehabilitate Bridge</t>
  </si>
  <si>
    <t>Relocate Aerial Utilities</t>
  </si>
  <si>
    <t>Reverse On-Ramp</t>
  </si>
  <si>
    <t>Location</t>
  </si>
  <si>
    <t>Widening - add lane</t>
  </si>
  <si>
    <t>Lane-Mile</t>
  </si>
  <si>
    <t>System Management</t>
  </si>
  <si>
    <t>na</t>
  </si>
  <si>
    <t>Technological</t>
  </si>
  <si>
    <t>HAR: Transmitter, two signs</t>
  </si>
  <si>
    <t>Area</t>
  </si>
  <si>
    <t>Upgrade signals for wireless control</t>
  </si>
  <si>
    <t>Flooding</t>
  </si>
  <si>
    <t>Plan to focus on Intense Inundation Areas</t>
  </si>
  <si>
    <t>During Emergency</t>
  </si>
  <si>
    <t>Police Assist</t>
  </si>
  <si>
    <t>Officer/Day</t>
  </si>
  <si>
    <t>Raise Roadway - 1 foot</t>
  </si>
  <si>
    <t>Lane- foot</t>
  </si>
  <si>
    <t>MODIFY SIGN</t>
  </si>
  <si>
    <t>New Signs</t>
  </si>
  <si>
    <t>Portal Route</t>
  </si>
  <si>
    <t>Portable Traffic Signals</t>
  </si>
  <si>
    <t>Emergency Shelters</t>
  </si>
  <si>
    <t>County Route 39</t>
  </si>
  <si>
    <t>Corridor Wide</t>
  </si>
  <si>
    <t>Add "No Parking During Evacuation" Placards</t>
  </si>
  <si>
    <t>Widen to 42 feet</t>
  </si>
  <si>
    <t>Notes:</t>
  </si>
  <si>
    <t>Costs do not include Right-of-Way costs</t>
  </si>
  <si>
    <t>Install Coastal Evacuation Route Signs</t>
  </si>
  <si>
    <t>Flat Creek Bridge</t>
  </si>
  <si>
    <t>Bridge Reconstruction was recently completed</t>
  </si>
  <si>
    <r>
      <t xml:space="preserve">Estimated Cost </t>
    </r>
    <r>
      <rPr>
        <b/>
        <vertAlign val="superscript"/>
        <sz val="12"/>
        <rFont val="Arial"/>
        <family val="2"/>
      </rPr>
      <t>1</t>
    </r>
  </si>
  <si>
    <t>"During Emergency" costs are estimated as per-day</t>
  </si>
  <si>
    <t>Elevate Roadway, Improve Drainage</t>
  </si>
  <si>
    <t>Hard Running Shoulder</t>
  </si>
  <si>
    <t>Relocate Utilities</t>
  </si>
  <si>
    <t>During Evacuations</t>
  </si>
  <si>
    <t>SR 36/Union Ave</t>
  </si>
  <si>
    <t>LED and Backup Power for Signals</t>
  </si>
  <si>
    <t>location</t>
  </si>
  <si>
    <t>CR 56/CR 7</t>
  </si>
  <si>
    <t>Enforce "No Parking During Evacuations"</t>
  </si>
  <si>
    <t>Install Coastal Evacuation Route Signing at Critical Intersections</t>
  </si>
  <si>
    <t>Carr Ave</t>
  </si>
  <si>
    <t>Close Circuit Street</t>
  </si>
  <si>
    <t>Control Crossing Using Police</t>
  </si>
  <si>
    <t>Widen to create full shoulder</t>
  </si>
  <si>
    <t>Order</t>
  </si>
  <si>
    <t>SR 36 (N)</t>
  </si>
  <si>
    <t>Widen WB roadway to create a full shoulder</t>
  </si>
  <si>
    <t>Emergency Service Patrols</t>
  </si>
  <si>
    <t>Highlands/Sea Bright</t>
  </si>
  <si>
    <t>(Permanent) Dynamic Message Signs</t>
  </si>
  <si>
    <t>CR 8A</t>
  </si>
  <si>
    <t>Reconfigure Intersection</t>
  </si>
  <si>
    <t>Normandy Road Underpass</t>
  </si>
  <si>
    <t>Broad Street</t>
  </si>
  <si>
    <t>Widen at Intersection</t>
  </si>
  <si>
    <t>refig</t>
  </si>
  <si>
    <t>Lupatatong Creek</t>
  </si>
  <si>
    <t>Many Mind / Wagner Creek</t>
  </si>
  <si>
    <t>CR 516/ CR 50</t>
  </si>
  <si>
    <t>Church Street</t>
  </si>
  <si>
    <t>Close a portion of Church Street in the SB Direction, Install temporary detour signs</t>
  </si>
  <si>
    <t>SR 35 / CR 50</t>
  </si>
  <si>
    <t>Widen roadbed between CR 50 and Harmony Road</t>
  </si>
  <si>
    <t>Parking Lot, SR 36</t>
  </si>
  <si>
    <t>Close southerly driveway entrance</t>
  </si>
  <si>
    <t>Not including Harmony Road (below)</t>
  </si>
  <si>
    <t>CR 8A / 12A / 12</t>
  </si>
  <si>
    <t>Install Coastal Evacuation Route signing throughout route</t>
  </si>
  <si>
    <t>Oceanic Bridge</t>
  </si>
  <si>
    <t>Reconstruct Bridge</t>
  </si>
  <si>
    <t>NJ GSP Exit 114</t>
  </si>
  <si>
    <t>During Evacuation</t>
  </si>
  <si>
    <t>Close connecting ramp between GSP on-and off ramps; reverse GSP southbound Exit Ramp to Red Hill Rd.</t>
  </si>
  <si>
    <t>Coordinate GSP ramp reversal activities with NJOEM and NJDOT</t>
  </si>
  <si>
    <t xml:space="preserve">Short </t>
  </si>
  <si>
    <t>CR 520</t>
  </si>
  <si>
    <t>Initiate Emergency Service Patrol Program</t>
  </si>
  <si>
    <t>Daily</t>
  </si>
  <si>
    <t>Rumson Bridge</t>
  </si>
  <si>
    <t>Widen Bridge to 42 feet</t>
  </si>
  <si>
    <t xml:space="preserve">Coordinate evacuation planning initiatives with NJTPA activities associated with the Rumson Rd. over Shrewsbury River Study </t>
  </si>
  <si>
    <t>Pinckney Road</t>
  </si>
  <si>
    <t>CR 520 sections of Branch Ave., Broad St., Pinckney Rd.</t>
  </si>
  <si>
    <t>Major capital improvement connecting Rumson Rd. and Newman Springs Rd.</t>
  </si>
  <si>
    <t>Detour Rumson Rd. WB traffic to White Rd. and SR 35 NB to access Newman Springs Rd. and provide "Alt" Signing</t>
  </si>
  <si>
    <t>Upgrade White Rd., as necessary to function as a portal section and install Coastal Evacuation route signs</t>
  </si>
  <si>
    <t>NJ GSP Exit 109 SB entrance ramp</t>
  </si>
  <si>
    <t>Construct cross-over ramp section that would connect GSP SB entrance ramp to the GSP SB exit ramp; reverse direction of exit ramp from SB to NB</t>
  </si>
  <si>
    <t>Provide police enforcement</t>
  </si>
  <si>
    <t>SR 36 (Central)</t>
  </si>
  <si>
    <t>SR 36 between Clifton Ave. and Washington Street</t>
  </si>
  <si>
    <t>Deploy police resources</t>
  </si>
  <si>
    <t>Bridge over Troutmans Creek</t>
  </si>
  <si>
    <t xml:space="preserve">Option - Widen Bridge to 42 feet and provide one travel lane and full hard running shoulder in each direction </t>
  </si>
  <si>
    <t>SR 36 connections at Clifton Ave., Long Branch Ave., Liberty St., Rockwell Ave., Seventh Ave., Washington St.</t>
  </si>
  <si>
    <t xml:space="preserve">Coordinate portal improvements near RR crossing with NJ Transit </t>
  </si>
  <si>
    <t xml:space="preserve">At-grade RR crossing near Washington St. </t>
  </si>
  <si>
    <t>SR 36 between Washington St. and Victor Ave.</t>
  </si>
  <si>
    <t>Narrow grassy median, install third WB travel lane</t>
  </si>
  <si>
    <t>NJ GSP Exit105</t>
  </si>
  <si>
    <t>Reverse direction and function of GSP Exit ramp to SR 36 EB; make it an on-ramp to GSP and change its direction from SB to NB</t>
  </si>
  <si>
    <t>Park Ave.</t>
  </si>
  <si>
    <t>Where appropriate, coordinate corridor improvments with NJTPA 2030 Plan intiatives</t>
  </si>
  <si>
    <t>Park Ave../CR 15 and West Park Ave./CR 15  unsignalized intersections</t>
  </si>
  <si>
    <t>CR 16</t>
  </si>
  <si>
    <t>Seaview Sq. Mall entrances to CR 16</t>
  </si>
  <si>
    <t>Close business driveways located on south side of Asbury Ave. Provide police enforcement</t>
  </si>
  <si>
    <t>Asbury Ave./Essex Rd. unsignalized intersection</t>
  </si>
  <si>
    <t>NJ GSP Exit 102</t>
  </si>
  <si>
    <t>Close GSP entrance ramp and reverse direction of GSP exit ramp; provide police enforcement</t>
  </si>
  <si>
    <t>CR 16/Foxchase Drive unsignalized intersection</t>
  </si>
  <si>
    <t>CR 16/CR 547 intersection</t>
  </si>
  <si>
    <t>Widen CR 16 westbound approach to provide full shoulder; also widen intersection's west leg to provide two departure lanes</t>
  </si>
  <si>
    <t>SR 33</t>
  </si>
  <si>
    <t>Institute public communication program through multi-media sources to provide evacuees with information about emergency shelters</t>
  </si>
  <si>
    <t xml:space="preserve">SR 33 WB between Atkins Ave. and Myrtle Ave. </t>
  </si>
  <si>
    <t xml:space="preserve">Provide second westbound lane thorugh a combination of pavement re-striping, narrowing center median, and realigning sidewalk </t>
  </si>
  <si>
    <t>Construct crossover between GSP on-ramp and exit ramp</t>
  </si>
  <si>
    <t>CR 524 (Allaire)</t>
  </si>
  <si>
    <t>Intersection of CR 524 at SR 35, Warren Ave. and Baily's Corner</t>
  </si>
  <si>
    <t xml:space="preserve">Install third travel lane in northbound direction between traffic circle and Allenwood Rd. </t>
  </si>
  <si>
    <t xml:space="preserve">SR 34 Traffic Circle </t>
  </si>
  <si>
    <t>Convert traffic circle into signalized intersection</t>
  </si>
  <si>
    <t>Cr 524/Allenwood Rd./Ridgewood Rd.</t>
  </si>
  <si>
    <t>Control traffic flow  using police</t>
  </si>
  <si>
    <t>Install flashing beacons to control traffic flow through intersection</t>
  </si>
  <si>
    <t>CR 524 Spur</t>
  </si>
  <si>
    <t>Re-stripe</t>
  </si>
  <si>
    <t>SR 35/CR 524 Spur Traffic Circle</t>
  </si>
  <si>
    <t>Eliminate traffic circle</t>
  </si>
  <si>
    <t>Tilton Corner Road</t>
  </si>
  <si>
    <t>Close road and detour traffic to Ridgewood Road</t>
  </si>
  <si>
    <t>CR 524 Spur at Ramshorn Drive</t>
  </si>
  <si>
    <t>Deploy police at unsignalized intersection</t>
  </si>
  <si>
    <t>RouteNO</t>
  </si>
  <si>
    <t>Comment</t>
  </si>
  <si>
    <t>Project is Completed</t>
  </si>
  <si>
    <t>Washington Avenue to SR 36</t>
  </si>
  <si>
    <t>Church St., Rt. 36, Pt. Monmouth Rd.</t>
  </si>
  <si>
    <t>Church St.</t>
  </si>
  <si>
    <t>Use parking lane as a through street - Police</t>
  </si>
  <si>
    <t>CR8A</t>
  </si>
  <si>
    <t>Install Dynamic Message Sign</t>
  </si>
  <si>
    <t>Add Evacuation Route signing at key locations</t>
  </si>
  <si>
    <t xml:space="preserve">NJ GSP Exit 109 </t>
  </si>
  <si>
    <t>Close ramp, provide police enforcement</t>
  </si>
  <si>
    <t>Prohibit left-turn in WB direction; deploy police at each intersection.</t>
  </si>
  <si>
    <t>Coordinate this future candidate drainage project with NJ Transit</t>
  </si>
  <si>
    <t>Create two temporary WB lanes using traffic control devices and deployment of police.</t>
  </si>
  <si>
    <t>MapCode</t>
  </si>
  <si>
    <t></t>
  </si>
  <si>
    <t>Coordinate Existing Highway Advisory System</t>
  </si>
  <si>
    <t>Hemlock Street</t>
  </si>
  <si>
    <t>Two-phase signal during evacuations.  Divert NB Traffic.</t>
  </si>
  <si>
    <t>East Creek</t>
  </si>
  <si>
    <t>Main St./Henry Hudson Bike Trail</t>
  </si>
  <si>
    <t>Main St./SR 36</t>
  </si>
  <si>
    <t>Create one-lane bypass under bridge</t>
  </si>
  <si>
    <t>Coordinate road enhancement program in the vicinity of the Broad Street / SR 35 Intersection.</t>
  </si>
  <si>
    <t>SR 36/Florence Ave. unsignalized intersection</t>
  </si>
  <si>
    <t>Florence Ave. between MacArthur Ave. and SR 36</t>
  </si>
  <si>
    <t>Close Florence Close Florence Ave. SB between MacArthur Way and SR 36 (option to deploying police as above)</t>
  </si>
  <si>
    <t>RE-stripe to provide one additional WB lane</t>
  </si>
  <si>
    <t>(MP 4.4 to MP5.5 - Long Branch Ave.)</t>
  </si>
  <si>
    <t>SR 36 between Branchport Ave. and Victor Ave.</t>
  </si>
  <si>
    <t>Coordinate Highway Advisory Radio Messages through nearby systems</t>
  </si>
  <si>
    <t>Provide evacuees with emergency information through a public communication program</t>
  </si>
  <si>
    <t>Provide Portable Traffic Signals</t>
  </si>
  <si>
    <t>Provide Highway Advisory Radio for this and other nearby corridors</t>
  </si>
  <si>
    <t>Allow only one exit ramp from the mall onto CR 16</t>
  </si>
  <si>
    <t>Wayside Rd. to Jumping Brook Rd.</t>
  </si>
  <si>
    <t>Widen State Route 66</t>
  </si>
  <si>
    <t>Asbury Park between Essex Rd. and Green Grove Rd.</t>
  </si>
  <si>
    <t>Promote coordination with the new HAR proposed for Neptune in this report.</t>
  </si>
  <si>
    <t>SR 33 at NJ GSP Exit 100A</t>
  </si>
  <si>
    <t xml:space="preserve">SR 34, between Traffic Circle and Allenwood Rd. </t>
  </si>
  <si>
    <t>CR 20 (Broad Street)</t>
  </si>
  <si>
    <t>Under Construction</t>
  </si>
  <si>
    <t>East Road, Main Street, Cherry Tree Farm Road</t>
  </si>
  <si>
    <t>NA</t>
  </si>
  <si>
    <t>Coordinate improvements with NJ Transit to account for Evacuation</t>
  </si>
  <si>
    <t>NJ Coast Line Crossing, West of Lincoln Ave.</t>
  </si>
  <si>
    <t>Map Code</t>
  </si>
  <si>
    <t>Estimated Cost (Not  including RoW)</t>
  </si>
  <si>
    <t>Where appropriate, coordinate corridor improvements with NJTPA 2030 Plan initiatives</t>
  </si>
  <si>
    <t xml:space="preserve">  </t>
  </si>
  <si>
    <t>LOCATION 1 LATITUDE</t>
  </si>
  <si>
    <t>LOCATION 1 LONGITUDE</t>
  </si>
  <si>
    <t>LOCATION 2 LATITUDE</t>
  </si>
  <si>
    <t>LOCATION 2 LONGITUDE</t>
  </si>
  <si>
    <t>LOCATION 3 LATITUDE</t>
  </si>
  <si>
    <t>LOCATION 3 LONGITUDE</t>
  </si>
  <si>
    <t>LOCATION 4 LATITUDE</t>
  </si>
  <si>
    <t>LOCATION 4 LONGITUDE</t>
  </si>
  <si>
    <t>LOCATION 5 LATITUDE</t>
  </si>
  <si>
    <t>LOCATION 5 LONGITUDE</t>
  </si>
  <si>
    <t>LATITUDE</t>
  </si>
  <si>
    <t>LONGITUDE</t>
  </si>
  <si>
    <t>DEG</t>
  </si>
  <si>
    <t>MIN</t>
  </si>
  <si>
    <t>SEC</t>
  </si>
  <si>
    <t>"</t>
  </si>
  <si>
    <t xml:space="preserve">° </t>
  </si>
  <si>
    <t xml:space="preserve">' </t>
  </si>
  <si>
    <t>40° 26' 50.37"</t>
  </si>
  <si>
    <t>74° 9' 59.94"</t>
  </si>
  <si>
    <t>40° 26' 17.26"</t>
  </si>
  <si>
    <t>40° 26' 17.86"</t>
  </si>
  <si>
    <t>74° 9' 53.03"</t>
  </si>
  <si>
    <t>40° 26' 11.28"</t>
  </si>
  <si>
    <t>74° 9' 51.74"</t>
  </si>
  <si>
    <t>40° 26' 16.81"</t>
  </si>
  <si>
    <t>74° 9' 52.38"</t>
  </si>
  <si>
    <t>74° 9' 44.11"</t>
  </si>
  <si>
    <t>40° 26' 52.75"</t>
  </si>
  <si>
    <t>74° 8' 0.45"</t>
  </si>
  <si>
    <t>40° 26' 34.49"</t>
  </si>
  <si>
    <t>74° 7' 55.28"</t>
  </si>
  <si>
    <t>40° 26' 30.36"</t>
  </si>
  <si>
    <t>74° 7' 53.41"</t>
  </si>
  <si>
    <t>40° 26' 07.52"</t>
  </si>
  <si>
    <t>74° 7' 52.61"</t>
  </si>
  <si>
    <t>40° 26' 30.51"</t>
  </si>
  <si>
    <t>74° 7' 51.60"</t>
  </si>
  <si>
    <t>74° 7' 26.71"</t>
  </si>
  <si>
    <t>40° 26' 48.29"</t>
  </si>
  <si>
    <t>40° 26' 24.81"</t>
  </si>
  <si>
    <t>74° 7' 48.73"</t>
  </si>
  <si>
    <t>40° 26' 22.25"</t>
  </si>
  <si>
    <t>74° 7' 49.36"</t>
  </si>
  <si>
    <t>40° 23' 46.56"</t>
  </si>
  <si>
    <t>73° 58' 45.63"</t>
  </si>
  <si>
    <t>40° 24' 9.93"</t>
  </si>
  <si>
    <t>73° 59' 45.65"</t>
  </si>
  <si>
    <t>40° 24' 18.92"</t>
  </si>
  <si>
    <t>74° 0' 17.68"</t>
  </si>
  <si>
    <t>40° 24' 59.86"</t>
  </si>
  <si>
    <t>74° 4' 12.88"</t>
  </si>
  <si>
    <t>40° 25' 37.15"</t>
  </si>
  <si>
    <t>74° 11' 48.2"</t>
  </si>
  <si>
    <t>40° 24' 37.02"</t>
  </si>
  <si>
    <t>74° 2' 35.48"</t>
  </si>
  <si>
    <t>40° 24' 47.86"</t>
  </si>
  <si>
    <t>74° 3' 7.39"</t>
  </si>
  <si>
    <t>40° 24' 52.53"</t>
  </si>
  <si>
    <t>74° 5' 13.89"</t>
  </si>
  <si>
    <t>40° 24' 53.09"</t>
  </si>
  <si>
    <t>74° 5' 40.95"</t>
  </si>
  <si>
    <t>40° 24' 42.94"</t>
  </si>
  <si>
    <t>74° 6' 10.49"</t>
  </si>
  <si>
    <t>40° 24' 45.86"</t>
  </si>
  <si>
    <t>74° 6' 4.75"</t>
  </si>
  <si>
    <t>74° 6' 47.03"</t>
  </si>
  <si>
    <t xml:space="preserve"> </t>
  </si>
  <si>
    <t>40° 23' 56.64"</t>
  </si>
  <si>
    <t>74° 6' 48.58"</t>
  </si>
  <si>
    <t>40° 22' 52.73"</t>
  </si>
  <si>
    <t>74° 0' 50.46"</t>
  </si>
  <si>
    <t>40° 22' 25.29"</t>
  </si>
  <si>
    <t>74° 8' 53.57"</t>
  </si>
  <si>
    <t>40° 21' 56.89"</t>
  </si>
  <si>
    <t>73° 58' 31.94"</t>
  </si>
  <si>
    <t>40° 20' 26.81"</t>
  </si>
  <si>
    <t>74° 3' 24.09"</t>
  </si>
  <si>
    <t>40° 20' 14.98"</t>
  </si>
  <si>
    <t>74° 2' 56.15"</t>
  </si>
  <si>
    <t>40° 20' 17.47"</t>
  </si>
  <si>
    <t>74° 3' 49.35"</t>
  </si>
  <si>
    <t>40° 20' 9.27"</t>
  </si>
  <si>
    <t>74° 3' 16.55"</t>
  </si>
  <si>
    <t>40° 20' 11.44"</t>
  </si>
  <si>
    <t>74° 6' 9.24"</t>
  </si>
  <si>
    <t>40° 18' 48.28"</t>
  </si>
  <si>
    <t>73° 58' 51.55"</t>
  </si>
  <si>
    <t>40° 18' 47.64"</t>
  </si>
  <si>
    <t>73° 59' 9.29"</t>
  </si>
  <si>
    <t>40° 18' 45.06"</t>
  </si>
  <si>
    <t>73° 59' 12.44"</t>
  </si>
  <si>
    <t>40° 18' 21.73"</t>
  </si>
  <si>
    <t>74° 0' 14.72"</t>
  </si>
  <si>
    <t>40° 18' 25.14"</t>
  </si>
  <si>
    <t>74° 0' 5.67"</t>
  </si>
  <si>
    <t>40° 17' 26.89"</t>
  </si>
  <si>
    <t>74° 4' 12.96"</t>
  </si>
  <si>
    <t>40° 16' 11.64"</t>
  </si>
  <si>
    <t>73° 59' 43.7"</t>
  </si>
  <si>
    <t>40° 16' 15.41"</t>
  </si>
  <si>
    <t>74° 0' 56.89"</t>
  </si>
  <si>
    <t>40° 16' 10.21"</t>
  </si>
  <si>
    <t>74° 0' 55.38"</t>
  </si>
  <si>
    <t>40° 13' 40.55"</t>
  </si>
  <si>
    <t>74° 2' 44"</t>
  </si>
  <si>
    <t>40° 13' 46.41"</t>
  </si>
  <si>
    <t>74° 3' 47.88"</t>
  </si>
  <si>
    <t>40° 14' 3.96"</t>
  </si>
  <si>
    <t>74° 4' 38.76"</t>
  </si>
  <si>
    <t>40° 14' 12.01"</t>
  </si>
  <si>
    <t>74° 4' 54.03"</t>
  </si>
  <si>
    <t>40° 40' 14.26"</t>
  </si>
  <si>
    <t>74° 5' 24.89"</t>
  </si>
  <si>
    <t>40° 40' 14.37"</t>
  </si>
  <si>
    <t>74° 5' 38.91"</t>
  </si>
  <si>
    <t>40° 40' 49.2"</t>
  </si>
  <si>
    <t>74° 6' 1.72"</t>
  </si>
  <si>
    <t>40° 12' 36.52"</t>
  </si>
  <si>
    <t>74° 1' 17.5"</t>
  </si>
  <si>
    <t>40° 9' 15.61"</t>
  </si>
  <si>
    <t>74° 3' 17.54"</t>
  </si>
  <si>
    <t>40° 8' 58.09"</t>
  </si>
  <si>
    <t>74° 6' 8.48"</t>
  </si>
  <si>
    <t>40° 9' 13.32"</t>
  </si>
  <si>
    <t>74° 3' 30.54"</t>
  </si>
  <si>
    <t>40° 9' 8.90"</t>
  </si>
  <si>
    <t>74° 4' 21.05"</t>
  </si>
  <si>
    <t>40° 9' 14.43"</t>
  </si>
  <si>
    <t>74° 5' 52.94"</t>
  </si>
  <si>
    <t>40° 9' 0.41"</t>
  </si>
  <si>
    <t>74° 5' 45.57"</t>
  </si>
  <si>
    <t>40° 7' 34.61"</t>
  </si>
  <si>
    <t>74° 2' 57"</t>
  </si>
  <si>
    <t>40° 7' 56.54"</t>
  </si>
  <si>
    <t>74° 3' 54.88"</t>
  </si>
  <si>
    <t>40° 8' 27.92"</t>
  </si>
  <si>
    <t>74° 3' 5.01"</t>
  </si>
  <si>
    <t>40° 8' 30.78"</t>
  </si>
  <si>
    <t>74° 3' 59.6"</t>
  </si>
  <si>
    <t>Municipality</t>
  </si>
  <si>
    <t>County</t>
  </si>
  <si>
    <t>N/A</t>
  </si>
  <si>
    <t>State</t>
  </si>
  <si>
    <t>MCOEM</t>
  </si>
  <si>
    <t>Coordinate GSP ramp reversal activities with NJMCOEM and NJDOT</t>
  </si>
  <si>
    <t>State/County</t>
  </si>
  <si>
    <t>County/Local</t>
  </si>
  <si>
    <t>County/MCOEM</t>
  </si>
  <si>
    <t>State/County OEM</t>
  </si>
  <si>
    <t>Lead Organization</t>
  </si>
  <si>
    <t>County with State Approval</t>
  </si>
  <si>
    <t>Municipalities with MCOEM</t>
  </si>
  <si>
    <t>County/State/ Federal</t>
  </si>
  <si>
    <t>County / Municipality / State</t>
  </si>
  <si>
    <t>County / NJTPA/ State</t>
  </si>
  <si>
    <t>State/ MCOEM</t>
  </si>
  <si>
    <t>STATE / COUNTY/ NJ TRANSIT</t>
  </si>
  <si>
    <t>NJ TRANSIT / MCOEM</t>
  </si>
  <si>
    <t>MCOEM/ Municipality</t>
  </si>
  <si>
    <t>State/ County/ NJTPA</t>
  </si>
  <si>
    <t>County/ NJ Transit</t>
  </si>
  <si>
    <t>County/ Municipality</t>
  </si>
  <si>
    <t>County/ State</t>
  </si>
  <si>
    <t>ORDER KEY</t>
  </si>
  <si>
    <t>74° 09' 59.94"</t>
  </si>
  <si>
    <t>74° 09' 53.03"</t>
  </si>
  <si>
    <t>74° 09' 44.11"</t>
  </si>
  <si>
    <t>74° 09' 51.74"</t>
  </si>
  <si>
    <t>74° 09' 52.38"</t>
  </si>
  <si>
    <t>74° 07' 55.28"</t>
  </si>
  <si>
    <t>74° 07' 53.41"</t>
  </si>
  <si>
    <t>74° 07' 51.60"</t>
  </si>
  <si>
    <t>74° 07' 48.73"</t>
  </si>
  <si>
    <t>74° 07' 49.36"</t>
  </si>
  <si>
    <t>74° 00' 17.68"</t>
  </si>
  <si>
    <t>74° 04' 12.88"</t>
  </si>
  <si>
    <t>74° 02' 35.48"</t>
  </si>
  <si>
    <t>74° 05' 13.89"</t>
  </si>
  <si>
    <t>74° 06' 47.03"</t>
  </si>
  <si>
    <t>74° 06' 48.58"</t>
  </si>
  <si>
    <t>74° 00' 50.46"</t>
  </si>
  <si>
    <t>74° 08' 53.57"</t>
  </si>
  <si>
    <t>74° 03' 24.09"</t>
  </si>
  <si>
    <t>74° 02' 56.15"</t>
  </si>
  <si>
    <t>74° 00' 14.72"</t>
  </si>
  <si>
    <t>74° 04' 12.96"</t>
  </si>
  <si>
    <t>74° 00' 56.89"</t>
  </si>
  <si>
    <t>74° 03' 47.88"</t>
  </si>
  <si>
    <t>74° 04' 38.76"</t>
  </si>
  <si>
    <t>74° 04' 54.03"</t>
  </si>
  <si>
    <t>74° 05' 24.89"</t>
  </si>
  <si>
    <t>74° 05' 38.91"</t>
  </si>
  <si>
    <t>74° 03' 17.54"</t>
  </si>
  <si>
    <t>74° 05' 52.94"</t>
  </si>
  <si>
    <t>74° 05' 45.57"</t>
  </si>
  <si>
    <t>40° 09' 15.61"</t>
  </si>
  <si>
    <t>40° 09' 14.43"</t>
  </si>
  <si>
    <t>40° 08' 58.09"</t>
  </si>
  <si>
    <t>40° 07' 34.61"</t>
  </si>
  <si>
    <t>40° 07' 56.54"</t>
  </si>
  <si>
    <t>40° 08' 27.92"</t>
  </si>
  <si>
    <t>40° 08' 30.78"</t>
  </si>
  <si>
    <t>74° 03' 54.88"</t>
  </si>
  <si>
    <t>74° 07' 52.61"</t>
  </si>
  <si>
    <t>74° 07' 26.71"</t>
  </si>
  <si>
    <t>74° 05' 40.95"</t>
  </si>
  <si>
    <t>74° 06' 10.49"</t>
  </si>
  <si>
    <t>74° 03' 49.35"</t>
  </si>
  <si>
    <t>74° 03' 16.55"</t>
  </si>
  <si>
    <t>74° 00' 55.38"</t>
  </si>
  <si>
    <t>40° 09' 13.32"</t>
  </si>
  <si>
    <t>74° 03' 30.54"</t>
  </si>
  <si>
    <t>74° 04' 21.05"</t>
  </si>
  <si>
    <t>74° 03' 05.01"</t>
  </si>
  <si>
    <t>74° 03' 59.60"</t>
  </si>
  <si>
    <t>74° 02' 57.00"</t>
  </si>
  <si>
    <t>74° 06' 08.48"</t>
  </si>
  <si>
    <t>40° 09' 00.41"</t>
  </si>
  <si>
    <t>40° 09' 08.90"</t>
  </si>
  <si>
    <t>74° 01' 17.50"</t>
  </si>
  <si>
    <t>40° 40' 49.20"</t>
  </si>
  <si>
    <t>74° 06' 01.72"</t>
  </si>
  <si>
    <t>40° 14' 03.96"</t>
  </si>
  <si>
    <t>74° 02' 44.00"</t>
  </si>
  <si>
    <t>73° 59' 43.70"</t>
  </si>
  <si>
    <t>74° 00' 05.67"</t>
  </si>
  <si>
    <t>73° 59' 09.29"</t>
  </si>
  <si>
    <t>74° 06' 09.24"</t>
  </si>
  <si>
    <t>40° 20' 09.27"</t>
  </si>
  <si>
    <t>74° 06' 04.75"</t>
  </si>
  <si>
    <t>74° 03' 07.39"</t>
  </si>
  <si>
    <t>74° 11' 48.20"</t>
  </si>
  <si>
    <t>40° 24' 09.93"</t>
  </si>
  <si>
    <t>74° 08' 00.45"</t>
  </si>
  <si>
    <t>Flat Creek Bridge (Bridge R-7)</t>
  </si>
  <si>
    <t>Coordinate with police.  Create additional lane using drums.</t>
  </si>
  <si>
    <t>Daily.  Location is to be re-aligned and signalized in the near future.</t>
  </si>
  <si>
    <t>MONMOUTH COUNTY EVACUATION ROUTE IMPROVEMENT STUDY</t>
  </si>
  <si>
    <t>APPENDIX F</t>
  </si>
  <si>
    <t>TREATMENT DATABASE</t>
  </si>
  <si>
    <t>Route #</t>
  </si>
  <si>
    <t>Name</t>
  </si>
  <si>
    <t>CR 39 between Florence Avenue and SR 36,</t>
  </si>
  <si>
    <t>CR 7/CR 56 between Beachway, Campview Point and SR 36,</t>
  </si>
  <si>
    <t>SR 36 between Highlands Bridge Over Shrewsbury River and the GSP,</t>
  </si>
  <si>
    <t>CR 516/CR 50 between SR 36 and SR 35,</t>
  </si>
  <si>
    <t>CR 8A/12A/12</t>
  </si>
  <si>
    <t>CR 520 between Ocean Avenue and GSP,</t>
  </si>
  <si>
    <t xml:space="preserve"> SR 36 (near Oceanport) between the SR 36/CR 57 junction and GSP,</t>
  </si>
  <si>
    <t xml:space="preserve"> Park Avenue between SR 71 and SR 18,</t>
  </si>
  <si>
    <t>CR 16 between SR 71 and GSP and SR 66 between CR 16 and SR 33,</t>
  </si>
  <si>
    <t>SR 33 between SR 71 and SR 34,</t>
  </si>
  <si>
    <t>CR 524 between SR 71 and I-195 and</t>
  </si>
  <si>
    <t>CR 524 Spur between SR 71 and I-CR 524.</t>
  </si>
</sst>
</file>

<file path=xl/styles.xml><?xml version="1.0" encoding="utf-8"?>
<styleSheet xmlns="http://schemas.openxmlformats.org/spreadsheetml/2006/main">
  <numFmts count="3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00"/>
    <numFmt numFmtId="171" formatCode="0.0000"/>
    <numFmt numFmtId="172" formatCode="0.000000"/>
    <numFmt numFmtId="173" formatCode="&quot;$&quot;#,##0;\-&quot;$&quot;#,##0"/>
    <numFmt numFmtId="174" formatCode="&quot;$&quot;#,##0;[Red]\-&quot;$&quot;#,##0"/>
    <numFmt numFmtId="175" formatCode="&quot;$&quot;#,##0.00;\-&quot;$&quot;#,##0.00"/>
    <numFmt numFmtId="176" formatCode="&quot;$&quot;#,##0.00;[Red]\-&quot;$&quot;#,##0.00"/>
    <numFmt numFmtId="177" formatCode="_-&quot;$&quot;* #,##0_-;\-&quot;$&quot;* #,##0_-;_-&quot;$&quot;* &quot;-&quot;_-;_-@_-"/>
    <numFmt numFmtId="178" formatCode="_-* #,##0_-;\-* #,##0_-;_-* &quot;-&quot;_-;_-@_-"/>
    <numFmt numFmtId="179" formatCode="_-&quot;$&quot;* #,##0.00_-;\-&quot;$&quot;* #,##0.00_-;_-&quot;$&quot;* &quot;-&quot;??_-;_-@_-"/>
    <numFmt numFmtId="180" formatCode="_-* #,##0.00_-;\-* #,##0.00_-;_-* &quot;-&quot;??_-;_-@_-"/>
    <numFmt numFmtId="181" formatCode="General_)"/>
    <numFmt numFmtId="182" formatCode="dd\-mmm\-yy_)"/>
    <numFmt numFmtId="183" formatCode="mm/dd/yy_)"/>
    <numFmt numFmtId="184" formatCode="0.00_)"/>
    <numFmt numFmtId="185" formatCode=";;;"/>
    <numFmt numFmtId="186" formatCode="0.0_)"/>
    <numFmt numFmtId="187" formatCode="0_)"/>
    <numFmt numFmtId="188" formatCode="hh:mm\ AM/PM_)"/>
    <numFmt numFmtId="189" formatCode="0.0%"/>
    <numFmt numFmtId="190" formatCode="0.00000_)"/>
    <numFmt numFmtId="191" formatCode="0.000_)"/>
    <numFmt numFmtId="192" formatCode="_(&quot;$&quot;* #,##0.0_);_(&quot;$&quot;* \(#,##0.0\);_(&quot;$&quot;* &quot;-&quot;??_);_(@_)"/>
    <numFmt numFmtId="193" formatCode="_(&quot;$&quot;* #,##0_);_(&quot;$&quot;* \(#,##0\);_(&quot;$&quot;* &quot;-&quot;??_);_(@_)"/>
    <numFmt numFmtId="194" formatCode="#,##0.00000000000"/>
  </numFmts>
  <fonts count="23">
    <font>
      <sz val="12"/>
      <name val="Arial"/>
      <family val="0"/>
    </font>
    <font>
      <u val="single"/>
      <sz val="12"/>
      <color indexed="36"/>
      <name val="Arial"/>
      <family val="0"/>
    </font>
    <font>
      <u val="single"/>
      <sz val="12"/>
      <color indexed="12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b/>
      <vertAlign val="superscript"/>
      <sz val="12"/>
      <name val="Arial"/>
      <family val="2"/>
    </font>
    <font>
      <u val="single"/>
      <sz val="12"/>
      <name val="Arial"/>
      <family val="0"/>
    </font>
    <font>
      <sz val="18"/>
      <name val="Wingdings"/>
      <family val="0"/>
    </font>
    <font>
      <sz val="18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0"/>
    </font>
    <font>
      <sz val="14"/>
      <name val="Wingdings"/>
      <family val="0"/>
    </font>
    <font>
      <sz val="10"/>
      <color indexed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12"/>
      <name val="Wingdings"/>
      <family val="0"/>
    </font>
    <font>
      <sz val="10"/>
      <name val="Helv"/>
      <family val="0"/>
    </font>
    <font>
      <i/>
      <sz val="10"/>
      <name val="Arial"/>
      <family val="0"/>
    </font>
    <font>
      <sz val="24"/>
      <name val="Arial"/>
      <family val="0"/>
    </font>
    <font>
      <b/>
      <sz val="24"/>
      <name val="Arial"/>
      <family val="2"/>
    </font>
    <font>
      <b/>
      <u val="single"/>
      <sz val="24"/>
      <name val="Arial"/>
      <family val="2"/>
    </font>
    <font>
      <sz val="2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3"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>
      <alignment/>
      <protection/>
    </xf>
    <xf numFmtId="9" fontId="0" fillId="0" borderId="0" applyFon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164" fontId="0" fillId="0" borderId="1" xfId="0" applyNumberFormat="1" applyBorder="1" applyAlignment="1">
      <alignment horizontal="left"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wrapText="1"/>
    </xf>
    <xf numFmtId="0" fontId="0" fillId="0" borderId="1" xfId="0" applyFont="1" applyBorder="1" applyAlignment="1">
      <alignment wrapText="1"/>
    </xf>
    <xf numFmtId="164" fontId="0" fillId="0" borderId="1" xfId="0" applyNumberFormat="1" applyBorder="1" applyAlignment="1">
      <alignment/>
    </xf>
    <xf numFmtId="164" fontId="0" fillId="0" borderId="1" xfId="0" applyNumberFormat="1" applyBorder="1" applyAlignment="1">
      <alignment horizontal="right"/>
    </xf>
    <xf numFmtId="0" fontId="0" fillId="0" borderId="1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" xfId="0" applyNumberFormat="1" applyFont="1" applyFill="1" applyBorder="1" applyAlignment="1">
      <alignment/>
    </xf>
    <xf numFmtId="0" fontId="0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0" fontId="0" fillId="0" borderId="1" xfId="0" applyFill="1" applyBorder="1" applyAlignment="1">
      <alignment/>
    </xf>
    <xf numFmtId="0" fontId="0" fillId="0" borderId="1" xfId="0" applyFill="1" applyBorder="1" applyAlignment="1">
      <alignment wrapText="1"/>
    </xf>
    <xf numFmtId="164" fontId="0" fillId="0" borderId="1" xfId="0" applyNumberFormat="1" applyFill="1" applyBorder="1" applyAlignment="1">
      <alignment/>
    </xf>
    <xf numFmtId="6" fontId="0" fillId="0" borderId="1" xfId="0" applyNumberFormat="1" applyBorder="1" applyAlignment="1">
      <alignment/>
    </xf>
    <xf numFmtId="164" fontId="0" fillId="0" borderId="1" xfId="0" applyNumberFormat="1" applyBorder="1" applyAlignment="1">
      <alignment wrapText="1"/>
    </xf>
    <xf numFmtId="0" fontId="0" fillId="3" borderId="1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" xfId="0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164" fontId="0" fillId="0" borderId="1" xfId="0" applyNumberFormat="1" applyBorder="1" applyAlignment="1">
      <alignment horizontal="left" wrapText="1"/>
    </xf>
    <xf numFmtId="0" fontId="4" fillId="3" borderId="1" xfId="0" applyFont="1" applyFill="1" applyBorder="1" applyAlignment="1">
      <alignment wrapText="1"/>
    </xf>
    <xf numFmtId="3" fontId="4" fillId="3" borderId="1" xfId="0" applyNumberFormat="1" applyFont="1" applyFill="1" applyBorder="1" applyAlignment="1">
      <alignment wrapText="1"/>
    </xf>
    <xf numFmtId="164" fontId="6" fillId="0" borderId="1" xfId="0" applyNumberFormat="1" applyFont="1" applyBorder="1" applyAlignment="1">
      <alignment wrapText="1"/>
    </xf>
    <xf numFmtId="0" fontId="4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0" fillId="2" borderId="1" xfId="0" applyFont="1" applyFill="1" applyBorder="1" applyAlignment="1">
      <alignment wrapText="1"/>
    </xf>
    <xf numFmtId="0" fontId="10" fillId="2" borderId="1" xfId="0" applyFont="1" applyFill="1" applyBorder="1" applyAlignment="1">
      <alignment/>
    </xf>
    <xf numFmtId="0" fontId="9" fillId="0" borderId="0" xfId="0" applyFont="1" applyAlignment="1">
      <alignment/>
    </xf>
    <xf numFmtId="0" fontId="9" fillId="0" borderId="1" xfId="0" applyFont="1" applyFill="1" applyBorder="1" applyAlignment="1">
      <alignment horizontal="center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164" fontId="9" fillId="0" borderId="1" xfId="0" applyNumberFormat="1" applyFont="1" applyBorder="1" applyAlignment="1">
      <alignment horizontal="left" wrapText="1"/>
    </xf>
    <xf numFmtId="0" fontId="9" fillId="0" borderId="1" xfId="0" applyFont="1" applyFill="1" applyBorder="1" applyAlignment="1">
      <alignment wrapText="1"/>
    </xf>
    <xf numFmtId="0" fontId="9" fillId="0" borderId="1" xfId="0" applyFont="1" applyFill="1" applyBorder="1" applyAlignment="1">
      <alignment/>
    </xf>
    <xf numFmtId="164" fontId="9" fillId="0" borderId="1" xfId="0" applyNumberFormat="1" applyFont="1" applyBorder="1" applyAlignment="1">
      <alignment wrapText="1"/>
    </xf>
    <xf numFmtId="0" fontId="9" fillId="3" borderId="1" xfId="0" applyFont="1" applyFill="1" applyBorder="1" applyAlignment="1">
      <alignment/>
    </xf>
    <xf numFmtId="0" fontId="10" fillId="3" borderId="1" xfId="0" applyFont="1" applyFill="1" applyBorder="1" applyAlignment="1">
      <alignment wrapText="1"/>
    </xf>
    <xf numFmtId="3" fontId="10" fillId="3" borderId="1" xfId="0" applyNumberFormat="1" applyFont="1" applyFill="1" applyBorder="1" applyAlignment="1">
      <alignment wrapText="1"/>
    </xf>
    <xf numFmtId="164" fontId="11" fillId="0" borderId="1" xfId="0" applyNumberFormat="1" applyFont="1" applyBorder="1" applyAlignment="1">
      <alignment wrapText="1"/>
    </xf>
    <xf numFmtId="0" fontId="9" fillId="0" borderId="0" xfId="0" applyFont="1" applyAlignment="1">
      <alignment horizontal="center"/>
    </xf>
    <xf numFmtId="0" fontId="9" fillId="0" borderId="0" xfId="0" applyFont="1" applyAlignment="1">
      <alignment wrapText="1"/>
    </xf>
    <xf numFmtId="0" fontId="9" fillId="0" borderId="0" xfId="0" applyFont="1" applyFill="1" applyBorder="1" applyAlignment="1">
      <alignment horizontal="center" wrapText="1"/>
    </xf>
    <xf numFmtId="0" fontId="9" fillId="0" borderId="0" xfId="0" applyFont="1" applyBorder="1" applyAlignment="1">
      <alignment/>
    </xf>
    <xf numFmtId="0" fontId="10" fillId="2" borderId="1" xfId="0" applyFont="1" applyFill="1" applyBorder="1" applyAlignment="1">
      <alignment horizontal="center" wrapText="1"/>
    </xf>
    <xf numFmtId="6" fontId="9" fillId="0" borderId="1" xfId="0" applyNumberFormat="1" applyFont="1" applyBorder="1" applyAlignment="1">
      <alignment wrapText="1"/>
    </xf>
    <xf numFmtId="3" fontId="10" fillId="2" borderId="1" xfId="0" applyNumberFormat="1" applyFont="1" applyFill="1" applyBorder="1" applyAlignment="1">
      <alignment horizontal="center" wrapText="1"/>
    </xf>
    <xf numFmtId="164" fontId="9" fillId="0" borderId="1" xfId="0" applyNumberFormat="1" applyFont="1" applyFill="1" applyBorder="1" applyAlignment="1">
      <alignment horizontal="center"/>
    </xf>
    <xf numFmtId="164" fontId="9" fillId="0" borderId="1" xfId="0" applyNumberFormat="1" applyFont="1" applyBorder="1" applyAlignment="1">
      <alignment horizontal="center"/>
    </xf>
    <xf numFmtId="164" fontId="9" fillId="0" borderId="1" xfId="0" applyNumberFormat="1" applyFont="1" applyFill="1" applyBorder="1" applyAlignment="1">
      <alignment horizontal="center"/>
    </xf>
    <xf numFmtId="6" fontId="9" fillId="0" borderId="1" xfId="0" applyNumberFormat="1" applyFont="1" applyBorder="1" applyAlignment="1">
      <alignment horizontal="center"/>
    </xf>
    <xf numFmtId="164" fontId="9" fillId="0" borderId="1" xfId="0" applyNumberFormat="1" applyFont="1" applyBorder="1" applyAlignment="1">
      <alignment horizontal="center" wrapText="1"/>
    </xf>
    <xf numFmtId="3" fontId="9" fillId="0" borderId="0" xfId="0" applyNumberFormat="1" applyFont="1" applyAlignment="1">
      <alignment horizontal="center"/>
    </xf>
    <xf numFmtId="0" fontId="12" fillId="0" borderId="1" xfId="0" applyFont="1" applyBorder="1" applyAlignment="1">
      <alignment horizontal="center"/>
    </xf>
    <xf numFmtId="0" fontId="0" fillId="0" borderId="0" xfId="0" applyAlignment="1" quotePrefix="1">
      <alignment/>
    </xf>
    <xf numFmtId="0" fontId="13" fillId="0" borderId="1" xfId="0" applyFont="1" applyBorder="1" applyAlignment="1">
      <alignment/>
    </xf>
    <xf numFmtId="164" fontId="9" fillId="0" borderId="1" xfId="0" applyNumberFormat="1" applyFont="1" applyBorder="1" applyAlignment="1">
      <alignment/>
    </xf>
    <xf numFmtId="164" fontId="9" fillId="0" borderId="1" xfId="0" applyNumberFormat="1" applyFont="1" applyFill="1" applyBorder="1" applyAlignment="1">
      <alignment/>
    </xf>
    <xf numFmtId="6" fontId="9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9" fillId="3" borderId="1" xfId="0" applyFont="1" applyFill="1" applyBorder="1" applyAlignment="1">
      <alignment wrapText="1"/>
    </xf>
    <xf numFmtId="3" fontId="9" fillId="3" borderId="1" xfId="0" applyNumberFormat="1" applyFont="1" applyFill="1" applyBorder="1" applyAlignment="1">
      <alignment wrapText="1"/>
    </xf>
    <xf numFmtId="0" fontId="14" fillId="2" borderId="1" xfId="0" applyFont="1" applyFill="1" applyBorder="1" applyAlignment="1">
      <alignment/>
    </xf>
    <xf numFmtId="0" fontId="14" fillId="2" borderId="1" xfId="0" applyFont="1" applyFill="1" applyBorder="1" applyAlignment="1">
      <alignment wrapText="1"/>
    </xf>
    <xf numFmtId="0" fontId="15" fillId="0" borderId="1" xfId="0" applyFont="1" applyBorder="1" applyAlignment="1">
      <alignment/>
    </xf>
    <xf numFmtId="0" fontId="15" fillId="0" borderId="1" xfId="0" applyFont="1" applyBorder="1" applyAlignment="1">
      <alignment wrapText="1"/>
    </xf>
    <xf numFmtId="0" fontId="15" fillId="0" borderId="1" xfId="0" applyFont="1" applyFill="1" applyBorder="1" applyAlignment="1">
      <alignment/>
    </xf>
    <xf numFmtId="0" fontId="15" fillId="0" borderId="1" xfId="0" applyFont="1" applyFill="1" applyBorder="1" applyAlignment="1">
      <alignment wrapText="1"/>
    </xf>
    <xf numFmtId="0" fontId="14" fillId="2" borderId="1" xfId="0" applyFont="1" applyFill="1" applyBorder="1" applyAlignment="1">
      <alignment horizontal="center" wrapText="1"/>
    </xf>
    <xf numFmtId="3" fontId="14" fillId="2" borderId="1" xfId="0" applyNumberFormat="1" applyFont="1" applyFill="1" applyBorder="1" applyAlignment="1">
      <alignment horizontal="center" wrapText="1"/>
    </xf>
    <xf numFmtId="0" fontId="15" fillId="0" borderId="1" xfId="0" applyFont="1" applyBorder="1" applyAlignment="1">
      <alignment wrapText="1"/>
    </xf>
    <xf numFmtId="164" fontId="15" fillId="0" borderId="1" xfId="0" applyNumberFormat="1" applyFont="1" applyFill="1" applyBorder="1" applyAlignment="1">
      <alignment horizontal="center"/>
    </xf>
    <xf numFmtId="0" fontId="15" fillId="0" borderId="1" xfId="0" applyFont="1" applyFill="1" applyBorder="1" applyAlignment="1">
      <alignment wrapText="1"/>
    </xf>
    <xf numFmtId="0" fontId="15" fillId="0" borderId="1" xfId="0" applyFont="1" applyBorder="1" applyAlignment="1">
      <alignment/>
    </xf>
    <xf numFmtId="164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left" wrapText="1"/>
    </xf>
    <xf numFmtId="0" fontId="0" fillId="0" borderId="1" xfId="0" applyFont="1" applyBorder="1" applyAlignment="1">
      <alignment horizontal="center"/>
    </xf>
    <xf numFmtId="0" fontId="16" fillId="0" borderId="1" xfId="0" applyFont="1" applyBorder="1" applyAlignment="1">
      <alignment horizontal="center"/>
    </xf>
    <xf numFmtId="0" fontId="15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3" fontId="15" fillId="0" borderId="0" xfId="0" applyNumberFormat="1" applyFont="1" applyAlignment="1">
      <alignment horizontal="center"/>
    </xf>
    <xf numFmtId="164" fontId="15" fillId="0" borderId="1" xfId="0" applyNumberFormat="1" applyFont="1" applyBorder="1" applyAlignment="1">
      <alignment/>
    </xf>
    <xf numFmtId="164" fontId="15" fillId="0" borderId="1" xfId="0" applyNumberFormat="1" applyFont="1" applyFill="1" applyBorder="1" applyAlignment="1">
      <alignment/>
    </xf>
    <xf numFmtId="164" fontId="15" fillId="0" borderId="1" xfId="0" applyNumberFormat="1" applyFont="1" applyBorder="1" applyAlignment="1">
      <alignment horizontal="center" wrapText="1"/>
    </xf>
    <xf numFmtId="0" fontId="15" fillId="3" borderId="1" xfId="0" applyFont="1" applyFill="1" applyBorder="1" applyAlignment="1">
      <alignment wrapText="1"/>
    </xf>
    <xf numFmtId="0" fontId="14" fillId="3" borderId="1" xfId="0" applyFont="1" applyFill="1" applyBorder="1" applyAlignment="1">
      <alignment wrapText="1"/>
    </xf>
    <xf numFmtId="6" fontId="15" fillId="0" borderId="1" xfId="0" applyNumberFormat="1" applyFont="1" applyBorder="1" applyAlignment="1">
      <alignment wrapText="1"/>
    </xf>
    <xf numFmtId="6" fontId="15" fillId="0" borderId="1" xfId="0" applyNumberFormat="1" applyFont="1" applyBorder="1" applyAlignment="1">
      <alignment horizontal="center"/>
    </xf>
    <xf numFmtId="3" fontId="15" fillId="3" borderId="1" xfId="0" applyNumberFormat="1" applyFont="1" applyFill="1" applyBorder="1" applyAlignment="1">
      <alignment wrapText="1"/>
    </xf>
    <xf numFmtId="3" fontId="14" fillId="3" borderId="1" xfId="0" applyNumberFormat="1" applyFont="1" applyFill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0" fontId="13" fillId="0" borderId="1" xfId="0" applyFont="1" applyBorder="1" applyAlignment="1" quotePrefix="1">
      <alignment/>
    </xf>
    <xf numFmtId="172" fontId="9" fillId="0" borderId="1" xfId="0" applyNumberFormat="1" applyFont="1" applyBorder="1" applyAlignment="1" quotePrefix="1">
      <alignment/>
    </xf>
    <xf numFmtId="0" fontId="16" fillId="0" borderId="1" xfId="0" applyFont="1" applyBorder="1" applyAlignment="1">
      <alignment wrapText="1"/>
    </xf>
    <xf numFmtId="164" fontId="15" fillId="0" borderId="1" xfId="0" applyNumberFormat="1" applyFont="1" applyBorder="1" applyAlignment="1">
      <alignment wrapText="1"/>
    </xf>
    <xf numFmtId="164" fontId="14" fillId="2" borderId="1" xfId="0" applyNumberFormat="1" applyFont="1" applyFill="1" applyBorder="1" applyAlignment="1">
      <alignment horizontal="center" wrapText="1"/>
    </xf>
    <xf numFmtId="164" fontId="15" fillId="0" borderId="0" xfId="0" applyNumberFormat="1" applyFont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19" fillId="0" borderId="0" xfId="21" applyFont="1">
      <alignment/>
      <protection/>
    </xf>
    <xf numFmtId="0" fontId="19" fillId="0" borderId="0" xfId="21" applyFont="1" applyBorder="1">
      <alignment/>
      <protection/>
    </xf>
    <xf numFmtId="0" fontId="19" fillId="0" borderId="2" xfId="21" applyFont="1" applyBorder="1">
      <alignment/>
      <protection/>
    </xf>
    <xf numFmtId="0" fontId="19" fillId="0" borderId="3" xfId="21" applyFont="1" applyBorder="1">
      <alignment/>
      <protection/>
    </xf>
    <xf numFmtId="0" fontId="19" fillId="0" borderId="4" xfId="21" applyFont="1" applyBorder="1">
      <alignment/>
      <protection/>
    </xf>
    <xf numFmtId="0" fontId="19" fillId="0" borderId="5" xfId="21" applyFont="1" applyBorder="1">
      <alignment/>
      <protection/>
    </xf>
    <xf numFmtId="0" fontId="20" fillId="0" borderId="0" xfId="21" applyFont="1" applyBorder="1" applyAlignment="1">
      <alignment horizontal="center"/>
      <protection/>
    </xf>
    <xf numFmtId="0" fontId="19" fillId="0" borderId="6" xfId="21" applyFont="1" applyBorder="1">
      <alignment/>
      <protection/>
    </xf>
    <xf numFmtId="0" fontId="19" fillId="0" borderId="7" xfId="21" applyFont="1" applyBorder="1">
      <alignment/>
      <protection/>
    </xf>
    <xf numFmtId="0" fontId="19" fillId="0" borderId="8" xfId="21" applyFont="1" applyBorder="1">
      <alignment/>
      <protection/>
    </xf>
    <xf numFmtId="0" fontId="20" fillId="0" borderId="8" xfId="21" applyFont="1" applyBorder="1" applyAlignment="1">
      <alignment horizontal="center"/>
      <protection/>
    </xf>
    <xf numFmtId="0" fontId="19" fillId="0" borderId="9" xfId="21" applyFont="1" applyBorder="1">
      <alignment/>
      <protection/>
    </xf>
    <xf numFmtId="0" fontId="21" fillId="0" borderId="0" xfId="21" applyFont="1" applyBorder="1" applyAlignment="1">
      <alignment horizontal="center"/>
      <protection/>
    </xf>
    <xf numFmtId="0" fontId="21" fillId="0" borderId="0" xfId="21" applyFont="1" applyBorder="1">
      <alignment/>
      <protection/>
    </xf>
    <xf numFmtId="0" fontId="22" fillId="0" borderId="0" xfId="21" applyFont="1" applyBorder="1" applyAlignment="1">
      <alignment horizontal="center"/>
      <protection/>
    </xf>
    <xf numFmtId="0" fontId="22" fillId="0" borderId="0" xfId="21" applyFont="1" applyBorder="1" applyAlignment="1">
      <alignment horizontal="left"/>
      <protection/>
    </xf>
  </cellXfs>
  <cellStyles count="11">
    <cellStyle name="Normal" xfId="0"/>
    <cellStyle name="RowLevel_0" xfId="1"/>
    <cellStyle name="RowLevel_1" xfId="3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Cover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3:M175"/>
  <sheetViews>
    <sheetView workbookViewId="0" topLeftCell="A1">
      <pane xSplit="2" ySplit="3" topLeftCell="D63" activePane="bottomRight" state="frozen"/>
      <selection pane="topLeft" activeCell="A1" sqref="A1"/>
      <selection pane="topRight" activeCell="C1" sqref="C1"/>
      <selection pane="bottomLeft" activeCell="A4" sqref="A4"/>
      <selection pane="bottomRight" activeCell="E105" sqref="E105"/>
    </sheetView>
  </sheetViews>
  <sheetFormatPr defaultColWidth="8.88671875" defaultRowHeight="15"/>
  <cols>
    <col min="1" max="2" width="8.88671875" style="17" customWidth="1"/>
    <col min="4" max="4" width="14.4453125" style="0" customWidth="1"/>
    <col min="5" max="5" width="15.77734375" style="1" customWidth="1"/>
    <col min="6" max="6" width="19.5546875" style="0" customWidth="1"/>
    <col min="7" max="7" width="8.99609375" style="17" customWidth="1"/>
    <col min="8" max="8" width="22.3359375" style="1" customWidth="1"/>
    <col min="9" max="9" width="16.5546875" style="0" customWidth="1"/>
    <col min="10" max="10" width="14.4453125" style="12" customWidth="1"/>
    <col min="11" max="11" width="15.3359375" style="1" customWidth="1"/>
  </cols>
  <sheetData>
    <row r="3" spans="1:11" ht="18.75">
      <c r="A3" s="27" t="s">
        <v>156</v>
      </c>
      <c r="B3" s="27" t="s">
        <v>66</v>
      </c>
      <c r="C3" s="6" t="s">
        <v>0</v>
      </c>
      <c r="D3" s="5" t="s">
        <v>38</v>
      </c>
      <c r="E3" s="6" t="s">
        <v>20</v>
      </c>
      <c r="F3" s="5" t="s">
        <v>1</v>
      </c>
      <c r="G3" s="32" t="s">
        <v>171</v>
      </c>
      <c r="H3" s="6" t="s">
        <v>2</v>
      </c>
      <c r="I3" s="5" t="s">
        <v>3</v>
      </c>
      <c r="J3" s="11" t="s">
        <v>50</v>
      </c>
      <c r="K3" s="6" t="s">
        <v>157</v>
      </c>
    </row>
    <row r="4" spans="1:11" ht="31.5">
      <c r="A4" s="26">
        <v>1</v>
      </c>
      <c r="B4" s="26">
        <v>1</v>
      </c>
      <c r="C4" s="7" t="s">
        <v>5</v>
      </c>
      <c r="D4" s="2" t="s">
        <v>41</v>
      </c>
      <c r="E4" s="3" t="s">
        <v>42</v>
      </c>
      <c r="F4" s="2" t="s">
        <v>10</v>
      </c>
      <c r="G4" s="33" t="str">
        <f>CHAR(139+0)</f>
        <v>‹</v>
      </c>
      <c r="H4" s="3" t="s">
        <v>43</v>
      </c>
      <c r="I4" s="2" t="s">
        <v>8</v>
      </c>
      <c r="J4" s="13">
        <v>2400</v>
      </c>
      <c r="K4" s="3"/>
    </row>
    <row r="5" spans="1:11" ht="22.5">
      <c r="A5" s="26">
        <v>1</v>
      </c>
      <c r="B5" s="26">
        <v>2</v>
      </c>
      <c r="C5" s="14" t="s">
        <v>5</v>
      </c>
      <c r="D5" s="10" t="s">
        <v>41</v>
      </c>
      <c r="E5" s="14" t="s">
        <v>42</v>
      </c>
      <c r="F5" s="10" t="s">
        <v>10</v>
      </c>
      <c r="G5" s="33" t="str">
        <f>CHAR(139+0)</f>
        <v>‹</v>
      </c>
      <c r="H5" s="14" t="s">
        <v>44</v>
      </c>
      <c r="I5" s="10" t="s">
        <v>15</v>
      </c>
      <c r="J5" s="13">
        <v>400000</v>
      </c>
      <c r="K5" s="14"/>
    </row>
    <row r="6" spans="1:11" ht="31.5">
      <c r="A6" s="26">
        <v>1</v>
      </c>
      <c r="B6" s="26">
        <v>3</v>
      </c>
      <c r="C6" s="14" t="s">
        <v>5</v>
      </c>
      <c r="D6" s="10" t="s">
        <v>41</v>
      </c>
      <c r="E6" s="14" t="s">
        <v>42</v>
      </c>
      <c r="F6" s="10" t="s">
        <v>10</v>
      </c>
      <c r="G6" s="33" t="str">
        <f>CHAR(139+0)</f>
        <v>‹</v>
      </c>
      <c r="H6" s="14" t="s">
        <v>47</v>
      </c>
      <c r="I6" s="10" t="s">
        <v>8</v>
      </c>
      <c r="J6" s="13">
        <v>1500</v>
      </c>
      <c r="K6" s="14"/>
    </row>
    <row r="7" spans="1:11" ht="31.5">
      <c r="A7" s="26">
        <v>1</v>
      </c>
      <c r="B7" s="26">
        <v>4</v>
      </c>
      <c r="C7" s="14" t="s">
        <v>5</v>
      </c>
      <c r="D7" s="10" t="s">
        <v>41</v>
      </c>
      <c r="E7" s="14" t="s">
        <v>42</v>
      </c>
      <c r="F7" s="10" t="s">
        <v>6</v>
      </c>
      <c r="G7" s="33" t="str">
        <f>CHAR(139+0)</f>
        <v>‹</v>
      </c>
      <c r="H7" s="3" t="s">
        <v>60</v>
      </c>
      <c r="I7" s="2" t="s">
        <v>93</v>
      </c>
      <c r="J7" s="13">
        <v>2300</v>
      </c>
      <c r="K7" s="14" t="s">
        <v>99</v>
      </c>
    </row>
    <row r="8" spans="1:11" ht="31.5">
      <c r="A8" s="26">
        <v>1</v>
      </c>
      <c r="B8" s="26">
        <v>5</v>
      </c>
      <c r="C8" s="14" t="s">
        <v>5</v>
      </c>
      <c r="D8" s="10" t="s">
        <v>41</v>
      </c>
      <c r="E8" s="14" t="s">
        <v>42</v>
      </c>
      <c r="F8" s="10" t="s">
        <v>23</v>
      </c>
      <c r="G8" s="33" t="str">
        <f>CHAR(139+0)</f>
        <v>‹</v>
      </c>
      <c r="H8" s="3" t="s">
        <v>30</v>
      </c>
      <c r="I8" s="10" t="s">
        <v>8</v>
      </c>
      <c r="J8" s="13">
        <v>0</v>
      </c>
      <c r="K8" s="14"/>
    </row>
    <row r="9" spans="1:11" ht="31.5">
      <c r="A9" s="26">
        <v>1</v>
      </c>
      <c r="B9" s="26">
        <v>6</v>
      </c>
      <c r="C9" s="14" t="s">
        <v>29</v>
      </c>
      <c r="D9" s="10" t="s">
        <v>41</v>
      </c>
      <c r="E9" s="14" t="s">
        <v>48</v>
      </c>
      <c r="F9" s="10" t="s">
        <v>10</v>
      </c>
      <c r="G9" s="33" t="str">
        <f>CHAR(139+1)</f>
        <v>Œ</v>
      </c>
      <c r="H9" s="14" t="s">
        <v>14</v>
      </c>
      <c r="I9" s="10" t="s">
        <v>96</v>
      </c>
      <c r="J9" s="13">
        <v>0</v>
      </c>
      <c r="K9" s="14" t="s">
        <v>158</v>
      </c>
    </row>
    <row r="10" spans="1:11" ht="31.5">
      <c r="A10" s="26">
        <v>1</v>
      </c>
      <c r="B10" s="26">
        <v>7</v>
      </c>
      <c r="C10" s="14" t="s">
        <v>29</v>
      </c>
      <c r="D10" s="10" t="s">
        <v>41</v>
      </c>
      <c r="E10" s="14" t="s">
        <v>176</v>
      </c>
      <c r="F10" s="10" t="s">
        <v>10</v>
      </c>
      <c r="G10" s="33" t="str">
        <f>CHAR(139+3)</f>
        <v>Ž</v>
      </c>
      <c r="H10" s="14" t="s">
        <v>52</v>
      </c>
      <c r="I10" s="10" t="s">
        <v>15</v>
      </c>
      <c r="J10" s="13">
        <v>10000000</v>
      </c>
      <c r="K10" s="14"/>
    </row>
    <row r="11" spans="1:11" ht="31.5">
      <c r="A11" s="26">
        <v>1</v>
      </c>
      <c r="B11" s="26">
        <v>8</v>
      </c>
      <c r="C11" s="7" t="s">
        <v>5</v>
      </c>
      <c r="D11" s="2" t="s">
        <v>41</v>
      </c>
      <c r="E11" s="3" t="s">
        <v>159</v>
      </c>
      <c r="F11" s="2" t="s">
        <v>10</v>
      </c>
      <c r="G11" s="33" t="str">
        <f>CHAR(139+2)</f>
        <v></v>
      </c>
      <c r="H11" s="2" t="s">
        <v>53</v>
      </c>
      <c r="I11" s="2" t="s">
        <v>12</v>
      </c>
      <c r="J11" s="8">
        <v>50000</v>
      </c>
      <c r="K11" s="3"/>
    </row>
    <row r="12" spans="1:11" ht="31.5">
      <c r="A12" s="26">
        <v>1</v>
      </c>
      <c r="B12" s="26">
        <v>9</v>
      </c>
      <c r="C12" s="7" t="s">
        <v>5</v>
      </c>
      <c r="D12" s="2" t="s">
        <v>41</v>
      </c>
      <c r="E12" s="3" t="s">
        <v>159</v>
      </c>
      <c r="F12" s="2" t="s">
        <v>10</v>
      </c>
      <c r="G12" s="33" t="str">
        <f>CHAR(139+2)</f>
        <v></v>
      </c>
      <c r="H12" s="2" t="s">
        <v>54</v>
      </c>
      <c r="I12" s="2" t="s">
        <v>12</v>
      </c>
      <c r="J12" s="8">
        <v>35000</v>
      </c>
      <c r="K12" s="3"/>
    </row>
    <row r="13" spans="1:11" ht="46.5">
      <c r="A13" s="26">
        <v>1</v>
      </c>
      <c r="B13" s="26">
        <v>10</v>
      </c>
      <c r="C13" s="7" t="s">
        <v>5</v>
      </c>
      <c r="D13" s="2" t="s">
        <v>41</v>
      </c>
      <c r="E13" s="3" t="s">
        <v>174</v>
      </c>
      <c r="F13" s="2" t="s">
        <v>6</v>
      </c>
      <c r="G13" s="33" t="str">
        <f>CHAR(139+4)</f>
        <v></v>
      </c>
      <c r="H13" s="3" t="s">
        <v>175</v>
      </c>
      <c r="I13" s="2" t="s">
        <v>55</v>
      </c>
      <c r="J13" s="8">
        <v>4000</v>
      </c>
      <c r="K13" s="3" t="s">
        <v>99</v>
      </c>
    </row>
    <row r="14" spans="1:11" ht="31.5">
      <c r="A14" s="26">
        <v>1</v>
      </c>
      <c r="B14" s="26">
        <v>11</v>
      </c>
      <c r="C14" s="7" t="s">
        <v>29</v>
      </c>
      <c r="D14" s="2" t="s">
        <v>41</v>
      </c>
      <c r="E14" s="3" t="s">
        <v>56</v>
      </c>
      <c r="F14" s="2" t="s">
        <v>25</v>
      </c>
      <c r="G14" s="33" t="str">
        <f>CHAR(139+5)</f>
        <v></v>
      </c>
      <c r="H14" s="3" t="s">
        <v>57</v>
      </c>
      <c r="I14" s="2" t="s">
        <v>12</v>
      </c>
      <c r="J14" s="9">
        <v>7000</v>
      </c>
      <c r="K14" s="28" t="s">
        <v>58</v>
      </c>
    </row>
    <row r="15" spans="1:11" ht="31.5">
      <c r="A15" s="26">
        <v>1</v>
      </c>
      <c r="B15" s="26">
        <v>12</v>
      </c>
      <c r="C15" s="7" t="s">
        <v>29</v>
      </c>
      <c r="D15" s="2" t="s">
        <v>41</v>
      </c>
      <c r="E15" s="3" t="s">
        <v>56</v>
      </c>
      <c r="F15" s="2" t="s">
        <v>25</v>
      </c>
      <c r="G15" s="33" t="str">
        <f>CHAR(139+5)</f>
        <v></v>
      </c>
      <c r="H15" s="3" t="s">
        <v>28</v>
      </c>
      <c r="I15" s="2" t="s">
        <v>12</v>
      </c>
      <c r="J15" s="9">
        <v>23000</v>
      </c>
      <c r="K15" s="28" t="s">
        <v>58</v>
      </c>
    </row>
    <row r="16" spans="1:11" ht="31.5">
      <c r="A16" s="26">
        <v>2</v>
      </c>
      <c r="B16" s="26">
        <v>13</v>
      </c>
      <c r="C16" s="7" t="s">
        <v>5</v>
      </c>
      <c r="D16" s="2" t="s">
        <v>59</v>
      </c>
      <c r="E16" s="3" t="s">
        <v>42</v>
      </c>
      <c r="F16" s="2" t="s">
        <v>10</v>
      </c>
      <c r="G16" s="33" t="str">
        <f>CHAR(139+0)</f>
        <v>‹</v>
      </c>
      <c r="H16" s="3" t="s">
        <v>43</v>
      </c>
      <c r="I16" s="2" t="s">
        <v>8</v>
      </c>
      <c r="J16" s="8">
        <v>1400</v>
      </c>
      <c r="K16" s="3"/>
    </row>
    <row r="17" spans="1:11" ht="46.5">
      <c r="A17" s="26">
        <v>2</v>
      </c>
      <c r="B17" s="26">
        <v>14</v>
      </c>
      <c r="C17" s="7" t="s">
        <v>5</v>
      </c>
      <c r="D17" s="2" t="s">
        <v>59</v>
      </c>
      <c r="E17" s="3" t="s">
        <v>42</v>
      </c>
      <c r="F17" s="2" t="s">
        <v>10</v>
      </c>
      <c r="G17" s="33" t="str">
        <f>CHAR(139+0)</f>
        <v>‹</v>
      </c>
      <c r="H17" s="3" t="s">
        <v>61</v>
      </c>
      <c r="I17" s="2" t="s">
        <v>8</v>
      </c>
      <c r="J17" s="8">
        <v>2000</v>
      </c>
      <c r="K17" s="3"/>
    </row>
    <row r="18" spans="1:11" ht="31.5">
      <c r="A18" s="26">
        <v>2</v>
      </c>
      <c r="B18" s="26">
        <v>15</v>
      </c>
      <c r="C18" s="7" t="s">
        <v>5</v>
      </c>
      <c r="D18" s="2" t="s">
        <v>59</v>
      </c>
      <c r="E18" s="3" t="s">
        <v>42</v>
      </c>
      <c r="F18" s="2" t="s">
        <v>6</v>
      </c>
      <c r="G18" s="33" t="str">
        <f>CHAR(139+0)</f>
        <v>‹</v>
      </c>
      <c r="H18" s="3" t="s">
        <v>60</v>
      </c>
      <c r="I18" s="2" t="s">
        <v>93</v>
      </c>
      <c r="J18" s="8">
        <v>2000</v>
      </c>
      <c r="K18" s="3"/>
    </row>
    <row r="19" spans="1:11" ht="31.5">
      <c r="A19" s="26">
        <v>2</v>
      </c>
      <c r="B19" s="26">
        <v>16</v>
      </c>
      <c r="C19" s="7" t="s">
        <v>5</v>
      </c>
      <c r="D19" s="2" t="s">
        <v>59</v>
      </c>
      <c r="E19" s="3" t="s">
        <v>42</v>
      </c>
      <c r="F19" s="2" t="s">
        <v>6</v>
      </c>
      <c r="G19" s="33" t="str">
        <f>CHAR(139+0)</f>
        <v>‹</v>
      </c>
      <c r="H19" s="3" t="s">
        <v>173</v>
      </c>
      <c r="I19" s="2" t="s">
        <v>8</v>
      </c>
      <c r="J19" s="8">
        <v>0</v>
      </c>
      <c r="K19" s="3"/>
    </row>
    <row r="20" spans="1:11" ht="31.5">
      <c r="A20" s="26">
        <v>2</v>
      </c>
      <c r="B20" s="26">
        <v>17</v>
      </c>
      <c r="C20" s="7" t="s">
        <v>29</v>
      </c>
      <c r="D20" s="2" t="s">
        <v>59</v>
      </c>
      <c r="E20" s="3" t="s">
        <v>42</v>
      </c>
      <c r="F20" s="2" t="s">
        <v>23</v>
      </c>
      <c r="G20" s="33" t="str">
        <f>CHAR(139+0)</f>
        <v>‹</v>
      </c>
      <c r="H20" s="3" t="s">
        <v>30</v>
      </c>
      <c r="I20" s="2" t="s">
        <v>93</v>
      </c>
      <c r="J20" s="9">
        <v>0</v>
      </c>
      <c r="K20" s="28"/>
    </row>
    <row r="21" spans="1:11" ht="22.5">
      <c r="A21" s="26">
        <v>2</v>
      </c>
      <c r="B21" s="26">
        <v>18</v>
      </c>
      <c r="C21" s="7" t="s">
        <v>5</v>
      </c>
      <c r="D21" s="2" t="s">
        <v>59</v>
      </c>
      <c r="E21" s="3" t="s">
        <v>62</v>
      </c>
      <c r="F21" s="2" t="s">
        <v>6</v>
      </c>
      <c r="G21" s="33" t="str">
        <f>CHAR(139+1)</f>
        <v>Œ</v>
      </c>
      <c r="H21" s="3" t="s">
        <v>63</v>
      </c>
      <c r="I21" s="2" t="s">
        <v>93</v>
      </c>
      <c r="J21" s="9">
        <v>1000</v>
      </c>
      <c r="K21" s="28" t="s">
        <v>99</v>
      </c>
    </row>
    <row r="22" spans="1:11" ht="22.5">
      <c r="A22" s="26">
        <v>2</v>
      </c>
      <c r="B22" s="26">
        <v>19</v>
      </c>
      <c r="C22" s="7" t="s">
        <v>5</v>
      </c>
      <c r="D22" s="2" t="s">
        <v>59</v>
      </c>
      <c r="E22" s="3" t="s">
        <v>62</v>
      </c>
      <c r="F22" s="2" t="s">
        <v>10</v>
      </c>
      <c r="G22" s="33" t="str">
        <f>CHAR(139+2)</f>
        <v></v>
      </c>
      <c r="H22" s="3" t="s">
        <v>149</v>
      </c>
      <c r="I22" s="2" t="s">
        <v>8</v>
      </c>
      <c r="J22" s="9">
        <v>27000</v>
      </c>
      <c r="K22" s="28"/>
    </row>
    <row r="23" spans="1:11" ht="31.5">
      <c r="A23" s="26">
        <v>2</v>
      </c>
      <c r="B23" s="26">
        <v>20</v>
      </c>
      <c r="C23" s="7" t="s">
        <v>5</v>
      </c>
      <c r="D23" s="2" t="s">
        <v>59</v>
      </c>
      <c r="E23" s="3" t="s">
        <v>160</v>
      </c>
      <c r="F23" s="2" t="s">
        <v>25</v>
      </c>
      <c r="G23" s="33" t="str">
        <f>CHAR(139+3)</f>
        <v>Ž</v>
      </c>
      <c r="H23" s="3" t="s">
        <v>57</v>
      </c>
      <c r="I23" s="2" t="s">
        <v>12</v>
      </c>
      <c r="J23" s="8">
        <v>21000</v>
      </c>
      <c r="K23" s="3" t="s">
        <v>20</v>
      </c>
    </row>
    <row r="24" spans="1:11" ht="31.5">
      <c r="A24" s="26">
        <v>2</v>
      </c>
      <c r="B24" s="26">
        <v>21</v>
      </c>
      <c r="C24" s="7" t="s">
        <v>5</v>
      </c>
      <c r="D24" s="2" t="s">
        <v>59</v>
      </c>
      <c r="E24" s="3" t="s">
        <v>160</v>
      </c>
      <c r="F24" s="2" t="s">
        <v>25</v>
      </c>
      <c r="G24" s="33" t="str">
        <f>CHAR(139+3)</f>
        <v>Ž</v>
      </c>
      <c r="H24" s="3" t="s">
        <v>28</v>
      </c>
      <c r="I24" s="2" t="s">
        <v>12</v>
      </c>
      <c r="J24" s="8">
        <v>69000</v>
      </c>
      <c r="K24" s="3" t="s">
        <v>20</v>
      </c>
    </row>
    <row r="25" spans="1:11" ht="31.5">
      <c r="A25" s="26">
        <v>2</v>
      </c>
      <c r="B25" s="26">
        <v>22</v>
      </c>
      <c r="C25" s="7" t="s">
        <v>5</v>
      </c>
      <c r="D25" s="2" t="s">
        <v>59</v>
      </c>
      <c r="E25" s="3" t="s">
        <v>161</v>
      </c>
      <c r="F25" s="2" t="s">
        <v>6</v>
      </c>
      <c r="G25" s="33" t="str">
        <f>CHAR(139+4)</f>
        <v></v>
      </c>
      <c r="H25" s="3" t="s">
        <v>162</v>
      </c>
      <c r="I25" s="2" t="s">
        <v>93</v>
      </c>
      <c r="J25" s="9">
        <v>500</v>
      </c>
      <c r="K25" s="28" t="s">
        <v>99</v>
      </c>
    </row>
    <row r="26" spans="1:11" ht="31.5">
      <c r="A26" s="26">
        <v>2</v>
      </c>
      <c r="B26" s="26">
        <v>23</v>
      </c>
      <c r="C26" s="14" t="s">
        <v>5</v>
      </c>
      <c r="D26" s="2" t="s">
        <v>59</v>
      </c>
      <c r="E26" s="14" t="s">
        <v>177</v>
      </c>
      <c r="F26" s="10" t="s">
        <v>6</v>
      </c>
      <c r="G26" s="33" t="str">
        <f>CHAR(139+5)</f>
        <v></v>
      </c>
      <c r="H26" s="14" t="s">
        <v>64</v>
      </c>
      <c r="I26" s="2" t="s">
        <v>93</v>
      </c>
      <c r="J26" s="9">
        <v>500</v>
      </c>
      <c r="K26" s="14" t="s">
        <v>99</v>
      </c>
    </row>
    <row r="27" spans="1:13" ht="31.5">
      <c r="A27" s="26">
        <v>2</v>
      </c>
      <c r="B27" s="26">
        <v>24</v>
      </c>
      <c r="C27" s="14" t="s">
        <v>5</v>
      </c>
      <c r="D27" s="2" t="s">
        <v>59</v>
      </c>
      <c r="E27" s="14" t="s">
        <v>178</v>
      </c>
      <c r="F27" s="10" t="s">
        <v>10</v>
      </c>
      <c r="G27" s="33" t="str">
        <f>CHAR(139+6)</f>
        <v>‘</v>
      </c>
      <c r="H27" s="14" t="s">
        <v>65</v>
      </c>
      <c r="I27" s="2" t="s">
        <v>12</v>
      </c>
      <c r="J27" s="9">
        <v>300000</v>
      </c>
      <c r="K27" s="14"/>
      <c r="L27" s="18"/>
      <c r="M27" s="18"/>
    </row>
    <row r="28" spans="1:13" ht="31.5">
      <c r="A28" s="26">
        <v>2</v>
      </c>
      <c r="B28" s="26">
        <v>25</v>
      </c>
      <c r="C28" s="14" t="s">
        <v>5</v>
      </c>
      <c r="D28" s="2" t="s">
        <v>59</v>
      </c>
      <c r="E28" s="14" t="s">
        <v>178</v>
      </c>
      <c r="F28" s="10" t="s">
        <v>6</v>
      </c>
      <c r="G28" s="33" t="str">
        <f>CHAR(139+6)</f>
        <v>‘</v>
      </c>
      <c r="H28" s="14" t="s">
        <v>64</v>
      </c>
      <c r="I28" s="2" t="s">
        <v>93</v>
      </c>
      <c r="J28" s="9">
        <v>500</v>
      </c>
      <c r="K28" s="20" t="s">
        <v>99</v>
      </c>
      <c r="L28" s="18"/>
      <c r="M28" s="18"/>
    </row>
    <row r="29" spans="1:13" ht="31.5">
      <c r="A29" s="26">
        <v>3</v>
      </c>
      <c r="B29" s="26">
        <v>26</v>
      </c>
      <c r="C29" s="14" t="s">
        <v>5</v>
      </c>
      <c r="D29" s="19" t="s">
        <v>67</v>
      </c>
      <c r="E29" s="20" t="s">
        <v>42</v>
      </c>
      <c r="F29" s="19" t="s">
        <v>10</v>
      </c>
      <c r="G29" s="33" t="str">
        <f aca="true" t="shared" si="0" ref="G29:G36">CHAR(139+0)</f>
        <v>‹</v>
      </c>
      <c r="H29" s="20" t="s">
        <v>68</v>
      </c>
      <c r="I29" s="19" t="s">
        <v>15</v>
      </c>
      <c r="J29" s="21">
        <v>30000000</v>
      </c>
      <c r="K29" s="20"/>
      <c r="L29" s="18"/>
      <c r="M29" s="18"/>
    </row>
    <row r="30" spans="1:13" ht="31.5">
      <c r="A30" s="26">
        <v>3</v>
      </c>
      <c r="B30" s="26">
        <v>27</v>
      </c>
      <c r="C30" s="7" t="s">
        <v>5</v>
      </c>
      <c r="D30" s="19" t="s">
        <v>67</v>
      </c>
      <c r="E30" s="20" t="s">
        <v>42</v>
      </c>
      <c r="F30" s="2" t="s">
        <v>10</v>
      </c>
      <c r="G30" s="33" t="str">
        <f t="shared" si="0"/>
        <v>‹</v>
      </c>
      <c r="H30" s="3" t="s">
        <v>43</v>
      </c>
      <c r="I30" s="2" t="s">
        <v>8</v>
      </c>
      <c r="J30" s="8">
        <v>10400</v>
      </c>
      <c r="K30" s="3"/>
      <c r="L30" s="18"/>
      <c r="M30" s="18"/>
    </row>
    <row r="31" spans="1:13" ht="31.5">
      <c r="A31" s="26">
        <v>3</v>
      </c>
      <c r="B31" s="26">
        <v>28</v>
      </c>
      <c r="C31" s="14" t="s">
        <v>5</v>
      </c>
      <c r="D31" s="19" t="s">
        <v>67</v>
      </c>
      <c r="E31" s="20" t="s">
        <v>42</v>
      </c>
      <c r="F31" s="19" t="s">
        <v>6</v>
      </c>
      <c r="G31" s="33" t="str">
        <f t="shared" si="0"/>
        <v>‹</v>
      </c>
      <c r="H31" s="3" t="s">
        <v>60</v>
      </c>
      <c r="I31" s="2" t="s">
        <v>93</v>
      </c>
      <c r="J31" s="8">
        <v>2000</v>
      </c>
      <c r="K31" s="20" t="s">
        <v>99</v>
      </c>
      <c r="L31" s="18"/>
      <c r="M31" s="18"/>
    </row>
    <row r="32" spans="1:11" ht="22.5">
      <c r="A32" s="26">
        <v>3</v>
      </c>
      <c r="B32" s="26">
        <v>29</v>
      </c>
      <c r="C32" s="7" t="s">
        <v>5</v>
      </c>
      <c r="D32" s="19" t="s">
        <v>67</v>
      </c>
      <c r="E32" s="20" t="s">
        <v>42</v>
      </c>
      <c r="F32" s="19" t="s">
        <v>6</v>
      </c>
      <c r="G32" s="33" t="str">
        <f t="shared" si="0"/>
        <v>‹</v>
      </c>
      <c r="H32" s="3" t="s">
        <v>69</v>
      </c>
      <c r="I32" s="2" t="s">
        <v>93</v>
      </c>
      <c r="J32" s="8">
        <v>5000</v>
      </c>
      <c r="K32" s="3" t="s">
        <v>99</v>
      </c>
    </row>
    <row r="33" spans="1:11" ht="31.5">
      <c r="A33" s="26">
        <v>3</v>
      </c>
      <c r="B33" s="26">
        <v>30</v>
      </c>
      <c r="C33" s="7" t="s">
        <v>5</v>
      </c>
      <c r="D33" s="19" t="s">
        <v>67</v>
      </c>
      <c r="E33" s="20" t="s">
        <v>42</v>
      </c>
      <c r="F33" s="2" t="s">
        <v>25</v>
      </c>
      <c r="G33" s="33" t="str">
        <f t="shared" si="0"/>
        <v>‹</v>
      </c>
      <c r="H33" s="3" t="s">
        <v>57</v>
      </c>
      <c r="I33" s="2" t="s">
        <v>12</v>
      </c>
      <c r="J33" s="8">
        <v>154000</v>
      </c>
      <c r="K33" s="3"/>
    </row>
    <row r="34" spans="1:11" ht="31.5">
      <c r="A34" s="26">
        <v>3</v>
      </c>
      <c r="B34" s="26">
        <v>31</v>
      </c>
      <c r="C34" s="7" t="s">
        <v>5</v>
      </c>
      <c r="D34" s="19" t="s">
        <v>67</v>
      </c>
      <c r="E34" s="20" t="s">
        <v>42</v>
      </c>
      <c r="F34" s="2" t="s">
        <v>25</v>
      </c>
      <c r="G34" s="33" t="str">
        <f t="shared" si="0"/>
        <v>‹</v>
      </c>
      <c r="H34" s="3" t="s">
        <v>28</v>
      </c>
      <c r="I34" s="2" t="s">
        <v>12</v>
      </c>
      <c r="J34" s="8">
        <v>506000</v>
      </c>
      <c r="K34" s="3"/>
    </row>
    <row r="35" spans="1:11" ht="31.5">
      <c r="A35" s="26">
        <v>3</v>
      </c>
      <c r="B35" s="26">
        <v>32</v>
      </c>
      <c r="C35" s="7" t="s">
        <v>5</v>
      </c>
      <c r="D35" s="19" t="s">
        <v>67</v>
      </c>
      <c r="E35" s="3" t="s">
        <v>42</v>
      </c>
      <c r="F35" s="2" t="s">
        <v>6</v>
      </c>
      <c r="G35" s="33" t="str">
        <f t="shared" si="0"/>
        <v>‹</v>
      </c>
      <c r="H35" s="3" t="s">
        <v>173</v>
      </c>
      <c r="I35" s="2" t="s">
        <v>8</v>
      </c>
      <c r="J35" s="8">
        <v>0</v>
      </c>
      <c r="K35" s="3"/>
    </row>
    <row r="36" spans="1:11" ht="31.5">
      <c r="A36" s="26">
        <v>3</v>
      </c>
      <c r="B36" s="26">
        <v>33</v>
      </c>
      <c r="C36" s="7" t="s">
        <v>5</v>
      </c>
      <c r="D36" s="19" t="s">
        <v>67</v>
      </c>
      <c r="E36" s="20" t="s">
        <v>42</v>
      </c>
      <c r="F36" s="2" t="s">
        <v>23</v>
      </c>
      <c r="G36" s="33" t="str">
        <f t="shared" si="0"/>
        <v>‹</v>
      </c>
      <c r="H36" s="3" t="s">
        <v>30</v>
      </c>
      <c r="I36" s="2" t="s">
        <v>8</v>
      </c>
      <c r="J36" s="9">
        <v>0</v>
      </c>
      <c r="K36" s="28"/>
    </row>
    <row r="37" spans="1:11" ht="31.5">
      <c r="A37" s="26">
        <v>3</v>
      </c>
      <c r="B37" s="26">
        <v>34</v>
      </c>
      <c r="C37" s="7" t="s">
        <v>5</v>
      </c>
      <c r="D37" s="19" t="s">
        <v>67</v>
      </c>
      <c r="E37" s="3" t="s">
        <v>70</v>
      </c>
      <c r="F37" s="2" t="s">
        <v>10</v>
      </c>
      <c r="G37" s="33" t="str">
        <f>CHAR(139+1)</f>
        <v>Œ</v>
      </c>
      <c r="H37" s="3" t="s">
        <v>14</v>
      </c>
      <c r="I37" s="2" t="s">
        <v>199</v>
      </c>
      <c r="J37" s="8">
        <v>0</v>
      </c>
      <c r="K37" s="3"/>
    </row>
    <row r="38" spans="1:11" ht="31.5">
      <c r="A38" s="26">
        <v>3</v>
      </c>
      <c r="B38" s="26">
        <v>35</v>
      </c>
      <c r="C38" s="7" t="s">
        <v>5</v>
      </c>
      <c r="D38" s="19" t="s">
        <v>67</v>
      </c>
      <c r="E38" s="3" t="s">
        <v>163</v>
      </c>
      <c r="F38" s="2" t="s">
        <v>10</v>
      </c>
      <c r="G38" s="33" t="str">
        <f>CHAR(139+2)</f>
        <v></v>
      </c>
      <c r="H38" s="3" t="s">
        <v>164</v>
      </c>
      <c r="I38" s="2" t="s">
        <v>12</v>
      </c>
      <c r="J38" s="8">
        <v>30000</v>
      </c>
      <c r="K38" s="3"/>
    </row>
    <row r="39" spans="1:11" ht="22.5">
      <c r="A39" s="26">
        <v>3</v>
      </c>
      <c r="B39" s="26">
        <v>36</v>
      </c>
      <c r="C39" s="7" t="s">
        <v>5</v>
      </c>
      <c r="D39" s="2" t="s">
        <v>67</v>
      </c>
      <c r="E39" s="3" t="s">
        <v>72</v>
      </c>
      <c r="F39" s="2" t="s">
        <v>10</v>
      </c>
      <c r="G39" s="33" t="str">
        <f>CHAR(139+3)</f>
        <v>Ž</v>
      </c>
      <c r="H39" s="3" t="s">
        <v>73</v>
      </c>
      <c r="I39" s="2" t="s">
        <v>15</v>
      </c>
      <c r="J39" s="8">
        <v>170000</v>
      </c>
      <c r="K39" s="3"/>
    </row>
    <row r="40" spans="1:11" ht="31.5">
      <c r="A40" s="26">
        <v>3</v>
      </c>
      <c r="B40" s="26">
        <v>37</v>
      </c>
      <c r="C40" s="7" t="s">
        <v>5</v>
      </c>
      <c r="D40" s="2" t="s">
        <v>67</v>
      </c>
      <c r="E40" s="3" t="s">
        <v>74</v>
      </c>
      <c r="F40" s="2" t="s">
        <v>10</v>
      </c>
      <c r="G40" s="33" t="str">
        <f>CHAR(139+6)</f>
        <v>‘</v>
      </c>
      <c r="H40" s="3" t="s">
        <v>179</v>
      </c>
      <c r="I40" s="2" t="s">
        <v>12</v>
      </c>
      <c r="J40" s="8">
        <v>600000</v>
      </c>
      <c r="K40" s="3"/>
    </row>
    <row r="41" spans="1:11" ht="22.5">
      <c r="A41" s="26">
        <v>3</v>
      </c>
      <c r="B41" s="26">
        <v>38</v>
      </c>
      <c r="C41" s="7" t="s">
        <v>5</v>
      </c>
      <c r="D41" s="2" t="s">
        <v>67</v>
      </c>
      <c r="E41" s="3" t="s">
        <v>75</v>
      </c>
      <c r="F41" s="2" t="s">
        <v>10</v>
      </c>
      <c r="G41" s="33" t="str">
        <f>CHAR(139+7)</f>
        <v>’</v>
      </c>
      <c r="H41" s="3" t="s">
        <v>76</v>
      </c>
      <c r="I41" s="2" t="s">
        <v>12</v>
      </c>
      <c r="J41" s="9">
        <v>4000000</v>
      </c>
      <c r="K41" s="28" t="s">
        <v>77</v>
      </c>
    </row>
    <row r="42" spans="1:11" ht="31.5">
      <c r="A42" s="26">
        <v>3</v>
      </c>
      <c r="B42" s="26">
        <v>39</v>
      </c>
      <c r="C42" s="7" t="s">
        <v>29</v>
      </c>
      <c r="D42" s="2" t="s">
        <v>67</v>
      </c>
      <c r="E42" s="3" t="s">
        <v>78</v>
      </c>
      <c r="F42" s="2" t="s">
        <v>10</v>
      </c>
      <c r="G42" s="33" t="str">
        <f>CHAR(139+4)</f>
        <v></v>
      </c>
      <c r="H42" s="3" t="s">
        <v>52</v>
      </c>
      <c r="I42" s="2" t="s">
        <v>15</v>
      </c>
      <c r="J42" s="8">
        <v>6500000</v>
      </c>
      <c r="K42" s="3"/>
    </row>
    <row r="43" spans="1:11" ht="31.5">
      <c r="A43" s="26">
        <v>3</v>
      </c>
      <c r="B43" s="26">
        <v>40</v>
      </c>
      <c r="C43" s="7" t="s">
        <v>29</v>
      </c>
      <c r="D43" s="2" t="s">
        <v>67</v>
      </c>
      <c r="E43" s="3" t="s">
        <v>79</v>
      </c>
      <c r="F43" s="2" t="s">
        <v>10</v>
      </c>
      <c r="G43" s="33" t="str">
        <f>CHAR(139+5)</f>
        <v></v>
      </c>
      <c r="H43" s="3" t="s">
        <v>52</v>
      </c>
      <c r="I43" s="2" t="s">
        <v>12</v>
      </c>
      <c r="J43" s="8">
        <v>6500000</v>
      </c>
      <c r="K43" s="3" t="s">
        <v>77</v>
      </c>
    </row>
    <row r="44" spans="1:11" ht="46.5">
      <c r="A44" s="26">
        <v>4</v>
      </c>
      <c r="B44" s="26">
        <v>41</v>
      </c>
      <c r="C44" s="7" t="s">
        <v>5</v>
      </c>
      <c r="D44" s="7" t="s">
        <v>80</v>
      </c>
      <c r="E44" s="3" t="s">
        <v>42</v>
      </c>
      <c r="F44" s="2" t="s">
        <v>10</v>
      </c>
      <c r="G44" s="33" t="str">
        <f>CHAR(139+0)</f>
        <v>‹</v>
      </c>
      <c r="H44" s="3" t="s">
        <v>68</v>
      </c>
      <c r="I44" s="2" t="s">
        <v>15</v>
      </c>
      <c r="J44" s="8">
        <v>6000000</v>
      </c>
      <c r="K44" s="3" t="s">
        <v>87</v>
      </c>
    </row>
    <row r="45" spans="1:11" ht="31.5">
      <c r="A45" s="26">
        <v>4</v>
      </c>
      <c r="B45" s="26">
        <v>42</v>
      </c>
      <c r="C45" s="7" t="s">
        <v>5</v>
      </c>
      <c r="D45" s="7" t="s">
        <v>80</v>
      </c>
      <c r="E45" s="3" t="s">
        <v>42</v>
      </c>
      <c r="F45" s="2" t="s">
        <v>10</v>
      </c>
      <c r="G45" s="33" t="str">
        <f>CHAR(139+0)</f>
        <v>‹</v>
      </c>
      <c r="H45" s="3" t="s">
        <v>43</v>
      </c>
      <c r="I45" s="2" t="s">
        <v>8</v>
      </c>
      <c r="J45" s="13">
        <v>2100</v>
      </c>
      <c r="K45" s="3"/>
    </row>
    <row r="46" spans="1:11" ht="31.5">
      <c r="A46" s="26">
        <v>4</v>
      </c>
      <c r="B46" s="26">
        <v>43</v>
      </c>
      <c r="C46" s="7" t="s">
        <v>5</v>
      </c>
      <c r="D46" s="7" t="s">
        <v>80</v>
      </c>
      <c r="E46" s="3" t="s">
        <v>42</v>
      </c>
      <c r="F46" s="2" t="s">
        <v>6</v>
      </c>
      <c r="G46" s="33" t="str">
        <f>CHAR(139+0)</f>
        <v>‹</v>
      </c>
      <c r="H46" s="3" t="s">
        <v>60</v>
      </c>
      <c r="I46" s="2" t="s">
        <v>93</v>
      </c>
      <c r="J46" s="8">
        <v>2000</v>
      </c>
      <c r="K46" s="3" t="s">
        <v>99</v>
      </c>
    </row>
    <row r="47" spans="1:11" ht="22.5">
      <c r="A47" s="26">
        <v>4</v>
      </c>
      <c r="B47" s="26">
        <v>44</v>
      </c>
      <c r="C47" s="7" t="s">
        <v>5</v>
      </c>
      <c r="D47" s="7" t="s">
        <v>80</v>
      </c>
      <c r="E47" s="3" t="s">
        <v>42</v>
      </c>
      <c r="F47" s="19" t="s">
        <v>6</v>
      </c>
      <c r="G47" s="33" t="str">
        <f>CHAR(139+0)</f>
        <v>‹</v>
      </c>
      <c r="H47" s="3" t="s">
        <v>69</v>
      </c>
      <c r="I47" s="2" t="s">
        <v>93</v>
      </c>
      <c r="J47" s="8">
        <v>5000</v>
      </c>
      <c r="K47" s="3" t="s">
        <v>99</v>
      </c>
    </row>
    <row r="48" spans="1:11" ht="31.5">
      <c r="A48" s="26">
        <v>4</v>
      </c>
      <c r="B48" s="26">
        <v>45</v>
      </c>
      <c r="C48" s="7" t="s">
        <v>5</v>
      </c>
      <c r="D48" s="7" t="s">
        <v>80</v>
      </c>
      <c r="E48" s="3" t="s">
        <v>42</v>
      </c>
      <c r="F48" s="2" t="s">
        <v>10</v>
      </c>
      <c r="G48" s="33" t="str">
        <f>CHAR(139+0)</f>
        <v>‹</v>
      </c>
      <c r="H48" s="3" t="s">
        <v>165</v>
      </c>
      <c r="I48" s="2" t="s">
        <v>8</v>
      </c>
      <c r="J48" s="8">
        <v>1600</v>
      </c>
      <c r="K48" s="3"/>
    </row>
    <row r="49" spans="1:11" ht="46.5">
      <c r="A49" s="26">
        <v>4</v>
      </c>
      <c r="B49" s="26">
        <v>46</v>
      </c>
      <c r="C49" s="7" t="s">
        <v>5</v>
      </c>
      <c r="D49" s="7" t="s">
        <v>80</v>
      </c>
      <c r="E49" s="3" t="s">
        <v>200</v>
      </c>
      <c r="F49" s="2" t="s">
        <v>25</v>
      </c>
      <c r="G49" s="33" t="str">
        <f>CHAR(139+1)</f>
        <v>Œ</v>
      </c>
      <c r="H49" s="3" t="s">
        <v>57</v>
      </c>
      <c r="I49" s="2" t="s">
        <v>12</v>
      </c>
      <c r="J49" s="8">
        <v>28000</v>
      </c>
      <c r="K49" s="3"/>
    </row>
    <row r="50" spans="1:11" ht="46.5">
      <c r="A50" s="26">
        <v>4</v>
      </c>
      <c r="B50" s="26">
        <v>47</v>
      </c>
      <c r="C50" s="7" t="s">
        <v>5</v>
      </c>
      <c r="D50" s="7" t="s">
        <v>80</v>
      </c>
      <c r="E50" s="3" t="s">
        <v>200</v>
      </c>
      <c r="F50" s="2" t="s">
        <v>25</v>
      </c>
      <c r="G50" s="33" t="str">
        <f>CHAR(139+1)</f>
        <v>Œ</v>
      </c>
      <c r="H50" s="3" t="s">
        <v>28</v>
      </c>
      <c r="I50" s="2" t="s">
        <v>12</v>
      </c>
      <c r="J50" s="8">
        <v>92000</v>
      </c>
      <c r="K50" s="3"/>
    </row>
    <row r="51" spans="1:11" ht="61.5">
      <c r="A51" s="26">
        <v>4</v>
      </c>
      <c r="B51" s="26">
        <v>48</v>
      </c>
      <c r="C51" s="7" t="s">
        <v>5</v>
      </c>
      <c r="D51" s="7" t="s">
        <v>80</v>
      </c>
      <c r="E51" s="3" t="s">
        <v>81</v>
      </c>
      <c r="F51" s="2" t="s">
        <v>6</v>
      </c>
      <c r="G51" s="33" t="str">
        <f>CHAR(139+2)</f>
        <v></v>
      </c>
      <c r="H51" s="3" t="s">
        <v>82</v>
      </c>
      <c r="I51" s="2" t="s">
        <v>93</v>
      </c>
      <c r="J51" s="8">
        <v>2000</v>
      </c>
      <c r="K51" s="3"/>
    </row>
    <row r="52" spans="1:11" ht="31.5">
      <c r="A52" s="26">
        <v>4</v>
      </c>
      <c r="B52" s="26">
        <v>49</v>
      </c>
      <c r="C52" s="7" t="s">
        <v>5</v>
      </c>
      <c r="D52" s="7" t="s">
        <v>80</v>
      </c>
      <c r="E52" s="3" t="s">
        <v>83</v>
      </c>
      <c r="F52" s="2" t="s">
        <v>10</v>
      </c>
      <c r="G52" s="33" t="str">
        <f>CHAR(139+4)</f>
        <v></v>
      </c>
      <c r="H52" s="3" t="s">
        <v>84</v>
      </c>
      <c r="I52" s="2" t="s">
        <v>15</v>
      </c>
      <c r="J52" s="8">
        <v>1500000</v>
      </c>
      <c r="K52" s="3"/>
    </row>
    <row r="53" spans="1:11" ht="31.5">
      <c r="A53" s="26">
        <v>4</v>
      </c>
      <c r="B53" s="26">
        <v>50</v>
      </c>
      <c r="C53" s="7" t="s">
        <v>5</v>
      </c>
      <c r="D53" s="7" t="s">
        <v>80</v>
      </c>
      <c r="E53" s="3" t="s">
        <v>85</v>
      </c>
      <c r="F53" s="2" t="s">
        <v>6</v>
      </c>
      <c r="G53" s="33" t="str">
        <f>CHAR(139+3)</f>
        <v>Ž</v>
      </c>
      <c r="H53" s="3" t="s">
        <v>86</v>
      </c>
      <c r="I53" s="2" t="s">
        <v>93</v>
      </c>
      <c r="J53" s="8">
        <v>500</v>
      </c>
      <c r="K53" s="3"/>
    </row>
    <row r="54" spans="1:11" ht="31.5">
      <c r="A54" s="26">
        <v>5</v>
      </c>
      <c r="B54" s="26">
        <v>51</v>
      </c>
      <c r="C54" s="7" t="s">
        <v>5</v>
      </c>
      <c r="D54" s="2" t="s">
        <v>88</v>
      </c>
      <c r="E54" s="3" t="s">
        <v>42</v>
      </c>
      <c r="F54" s="2" t="s">
        <v>10</v>
      </c>
      <c r="G54" s="33" t="str">
        <f aca="true" t="shared" si="1" ref="G54:G60">CHAR(139+0)</f>
        <v>‹</v>
      </c>
      <c r="H54" s="3" t="s">
        <v>68</v>
      </c>
      <c r="I54" s="2" t="s">
        <v>15</v>
      </c>
      <c r="J54" s="8">
        <v>12500000</v>
      </c>
      <c r="K54" s="3"/>
    </row>
    <row r="55" spans="1:11" ht="46.5">
      <c r="A55" s="26">
        <v>5</v>
      </c>
      <c r="B55" s="26">
        <v>52</v>
      </c>
      <c r="C55" s="7" t="s">
        <v>5</v>
      </c>
      <c r="D55" s="2" t="s">
        <v>88</v>
      </c>
      <c r="E55" s="3" t="s">
        <v>42</v>
      </c>
      <c r="F55" s="2" t="s">
        <v>10</v>
      </c>
      <c r="G55" s="33" t="str">
        <f t="shared" si="1"/>
        <v>‹</v>
      </c>
      <c r="H55" s="3" t="s">
        <v>89</v>
      </c>
      <c r="I55" s="2" t="s">
        <v>8</v>
      </c>
      <c r="J55" s="8">
        <v>4500</v>
      </c>
      <c r="K55" s="3"/>
    </row>
    <row r="56" spans="1:11" ht="22.5">
      <c r="A56" s="26">
        <v>5</v>
      </c>
      <c r="B56" s="26">
        <v>53</v>
      </c>
      <c r="C56" s="7" t="s">
        <v>5</v>
      </c>
      <c r="D56" s="2" t="s">
        <v>88</v>
      </c>
      <c r="E56" s="3" t="s">
        <v>42</v>
      </c>
      <c r="F56" s="19" t="s">
        <v>6</v>
      </c>
      <c r="G56" s="33" t="str">
        <f t="shared" si="1"/>
        <v>‹</v>
      </c>
      <c r="H56" s="3" t="s">
        <v>69</v>
      </c>
      <c r="I56" s="2" t="s">
        <v>93</v>
      </c>
      <c r="J56" s="8">
        <v>5000</v>
      </c>
      <c r="K56" s="3"/>
    </row>
    <row r="57" spans="1:11" ht="31.5">
      <c r="A57" s="26">
        <v>5</v>
      </c>
      <c r="B57" s="26">
        <v>54</v>
      </c>
      <c r="C57" s="7" t="s">
        <v>5</v>
      </c>
      <c r="D57" s="2" t="s">
        <v>88</v>
      </c>
      <c r="E57" s="3" t="s">
        <v>42</v>
      </c>
      <c r="F57" s="2" t="s">
        <v>6</v>
      </c>
      <c r="G57" s="33" t="str">
        <f t="shared" si="1"/>
        <v>‹</v>
      </c>
      <c r="H57" s="3" t="s">
        <v>60</v>
      </c>
      <c r="I57" s="2" t="s">
        <v>93</v>
      </c>
      <c r="J57" s="8">
        <v>2000</v>
      </c>
      <c r="K57" s="3"/>
    </row>
    <row r="58" spans="1:11" ht="31.5">
      <c r="A58" s="26">
        <v>5</v>
      </c>
      <c r="B58" s="26">
        <v>55</v>
      </c>
      <c r="C58" s="7" t="s">
        <v>5</v>
      </c>
      <c r="D58" s="2" t="s">
        <v>88</v>
      </c>
      <c r="E58" s="3" t="s">
        <v>42</v>
      </c>
      <c r="F58" s="2" t="s">
        <v>25</v>
      </c>
      <c r="G58" s="33" t="str">
        <f t="shared" si="1"/>
        <v>‹</v>
      </c>
      <c r="H58" s="3" t="s">
        <v>57</v>
      </c>
      <c r="I58" s="2" t="s">
        <v>12</v>
      </c>
      <c r="J58" s="8">
        <v>42000</v>
      </c>
      <c r="K58" s="3"/>
    </row>
    <row r="59" spans="1:11" ht="31.5">
      <c r="A59" s="26">
        <v>5</v>
      </c>
      <c r="B59" s="26">
        <v>56</v>
      </c>
      <c r="C59" s="7" t="s">
        <v>5</v>
      </c>
      <c r="D59" s="2" t="s">
        <v>88</v>
      </c>
      <c r="E59" s="3" t="s">
        <v>42</v>
      </c>
      <c r="F59" s="2" t="s">
        <v>25</v>
      </c>
      <c r="G59" s="33" t="str">
        <f t="shared" si="1"/>
        <v>‹</v>
      </c>
      <c r="H59" s="3" t="s">
        <v>28</v>
      </c>
      <c r="I59" s="2" t="s">
        <v>12</v>
      </c>
      <c r="J59" s="8">
        <v>138000</v>
      </c>
      <c r="K59" s="3"/>
    </row>
    <row r="60" spans="1:11" ht="31.5">
      <c r="A60" s="26">
        <v>5</v>
      </c>
      <c r="B60" s="26">
        <v>57</v>
      </c>
      <c r="C60" s="7" t="s">
        <v>29</v>
      </c>
      <c r="D60" s="2" t="s">
        <v>88</v>
      </c>
      <c r="E60" s="3" t="s">
        <v>42</v>
      </c>
      <c r="F60" s="2" t="s">
        <v>23</v>
      </c>
      <c r="G60" s="33" t="str">
        <f t="shared" si="1"/>
        <v>‹</v>
      </c>
      <c r="H60" s="3" t="s">
        <v>30</v>
      </c>
      <c r="I60" s="2" t="s">
        <v>93</v>
      </c>
      <c r="J60" s="9">
        <v>0</v>
      </c>
      <c r="K60" s="28"/>
    </row>
    <row r="61" spans="1:11" ht="22.5">
      <c r="A61" s="26">
        <v>5</v>
      </c>
      <c r="B61" s="26">
        <v>58</v>
      </c>
      <c r="C61" s="7" t="s">
        <v>5</v>
      </c>
      <c r="D61" s="2" t="s">
        <v>88</v>
      </c>
      <c r="E61" s="3" t="s">
        <v>90</v>
      </c>
      <c r="F61" s="2" t="s">
        <v>10</v>
      </c>
      <c r="G61" s="33" t="str">
        <f>CHAR(139+1)</f>
        <v>Œ</v>
      </c>
      <c r="H61" s="3" t="s">
        <v>91</v>
      </c>
      <c r="I61" s="2" t="s">
        <v>15</v>
      </c>
      <c r="J61" s="8">
        <v>50000000</v>
      </c>
      <c r="K61" s="3"/>
    </row>
    <row r="62" spans="1:11" ht="76.5">
      <c r="A62" s="26">
        <v>5</v>
      </c>
      <c r="B62" s="26">
        <v>59</v>
      </c>
      <c r="C62" s="7" t="s">
        <v>5</v>
      </c>
      <c r="D62" s="2" t="s">
        <v>88</v>
      </c>
      <c r="E62" s="3" t="s">
        <v>92</v>
      </c>
      <c r="F62" s="2" t="s">
        <v>6</v>
      </c>
      <c r="G62" s="33" t="str">
        <f>CHAR(139+2)</f>
        <v></v>
      </c>
      <c r="H62" s="3" t="s">
        <v>94</v>
      </c>
      <c r="I62" s="2" t="s">
        <v>93</v>
      </c>
      <c r="J62" s="8">
        <v>8000</v>
      </c>
      <c r="K62" s="3" t="s">
        <v>99</v>
      </c>
    </row>
    <row r="63" spans="1:11" ht="46.5">
      <c r="A63" s="26">
        <v>5</v>
      </c>
      <c r="B63" s="26">
        <v>60</v>
      </c>
      <c r="C63" s="7" t="s">
        <v>5</v>
      </c>
      <c r="D63" s="2" t="s">
        <v>88</v>
      </c>
      <c r="E63" s="3" t="s">
        <v>92</v>
      </c>
      <c r="F63" s="2" t="s">
        <v>23</v>
      </c>
      <c r="G63" s="33" t="str">
        <f>CHAR(139+3)</f>
        <v>Ž</v>
      </c>
      <c r="H63" s="3" t="s">
        <v>95</v>
      </c>
      <c r="I63" s="2" t="s">
        <v>96</v>
      </c>
      <c r="J63" s="8">
        <v>0</v>
      </c>
      <c r="K63" s="3"/>
    </row>
    <row r="64" spans="1:11" ht="31.5">
      <c r="A64" s="26">
        <v>6</v>
      </c>
      <c r="B64" s="26">
        <v>61</v>
      </c>
      <c r="C64" s="7" t="s">
        <v>5</v>
      </c>
      <c r="D64" s="2" t="s">
        <v>97</v>
      </c>
      <c r="E64" s="3" t="s">
        <v>42</v>
      </c>
      <c r="F64" s="2" t="s">
        <v>10</v>
      </c>
      <c r="G64" s="33" t="str">
        <f>CHAR(139+0)</f>
        <v>‹</v>
      </c>
      <c r="H64" s="3" t="s">
        <v>68</v>
      </c>
      <c r="I64" s="2" t="s">
        <v>15</v>
      </c>
      <c r="J64" s="8">
        <v>16500000</v>
      </c>
      <c r="K64" s="3"/>
    </row>
    <row r="65" spans="1:11" ht="31.5">
      <c r="A65" s="26">
        <v>6</v>
      </c>
      <c r="B65" s="26">
        <v>62</v>
      </c>
      <c r="C65" s="7" t="s">
        <v>5</v>
      </c>
      <c r="D65" s="2" t="s">
        <v>97</v>
      </c>
      <c r="E65" s="3" t="s">
        <v>42</v>
      </c>
      <c r="F65" s="2" t="s">
        <v>6</v>
      </c>
      <c r="G65" s="33" t="str">
        <f>CHAR(139+0)</f>
        <v>‹</v>
      </c>
      <c r="H65" s="3" t="s">
        <v>98</v>
      </c>
      <c r="I65" s="2" t="s">
        <v>93</v>
      </c>
      <c r="J65" s="8">
        <v>4000</v>
      </c>
      <c r="K65" s="3" t="s">
        <v>99</v>
      </c>
    </row>
    <row r="66" spans="1:11" ht="31.5">
      <c r="A66" s="26">
        <v>6</v>
      </c>
      <c r="B66" s="26">
        <v>63</v>
      </c>
      <c r="C66" s="7" t="s">
        <v>5</v>
      </c>
      <c r="D66" s="2" t="s">
        <v>97</v>
      </c>
      <c r="E66" s="3" t="s">
        <v>42</v>
      </c>
      <c r="F66" s="2" t="s">
        <v>25</v>
      </c>
      <c r="G66" s="33" t="str">
        <f>CHAR(139+0)</f>
        <v>‹</v>
      </c>
      <c r="H66" s="3" t="s">
        <v>57</v>
      </c>
      <c r="I66" s="2" t="s">
        <v>12</v>
      </c>
      <c r="J66" s="8">
        <v>70000</v>
      </c>
      <c r="K66" s="3"/>
    </row>
    <row r="67" spans="1:11" ht="31.5">
      <c r="A67" s="26">
        <v>6</v>
      </c>
      <c r="B67" s="26">
        <v>64</v>
      </c>
      <c r="C67" s="7" t="s">
        <v>5</v>
      </c>
      <c r="D67" s="2" t="s">
        <v>97</v>
      </c>
      <c r="E67" s="3" t="s">
        <v>42</v>
      </c>
      <c r="F67" s="2" t="s">
        <v>25</v>
      </c>
      <c r="G67" s="33" t="str">
        <f>CHAR(139+0)</f>
        <v>‹</v>
      </c>
      <c r="H67" s="3" t="s">
        <v>28</v>
      </c>
      <c r="I67" s="2" t="s">
        <v>12</v>
      </c>
      <c r="J67" s="8">
        <v>230000</v>
      </c>
      <c r="K67" s="3"/>
    </row>
    <row r="68" spans="1:11" ht="31.5">
      <c r="A68" s="26">
        <v>6</v>
      </c>
      <c r="B68" s="26">
        <v>65</v>
      </c>
      <c r="C68" s="7" t="s">
        <v>5</v>
      </c>
      <c r="D68" s="2" t="s">
        <v>97</v>
      </c>
      <c r="E68" s="3" t="s">
        <v>42</v>
      </c>
      <c r="F68" s="2" t="s">
        <v>23</v>
      </c>
      <c r="G68" s="33" t="str">
        <f>CHAR(139+0)</f>
        <v>‹</v>
      </c>
      <c r="H68" s="3" t="s">
        <v>30</v>
      </c>
      <c r="I68" s="2" t="s">
        <v>8</v>
      </c>
      <c r="J68" s="8">
        <v>0</v>
      </c>
      <c r="K68" s="3"/>
    </row>
    <row r="69" spans="1:11" ht="22.5">
      <c r="A69" s="26">
        <v>6</v>
      </c>
      <c r="B69" s="26">
        <v>66</v>
      </c>
      <c r="C69" s="7" t="s">
        <v>5</v>
      </c>
      <c r="D69" s="2" t="s">
        <v>97</v>
      </c>
      <c r="E69" s="3" t="s">
        <v>100</v>
      </c>
      <c r="F69" s="2" t="s">
        <v>10</v>
      </c>
      <c r="G69" s="33" t="str">
        <f>CHAR(139+1)</f>
        <v>Œ</v>
      </c>
      <c r="H69" s="3" t="s">
        <v>101</v>
      </c>
      <c r="I69" s="2" t="s">
        <v>12</v>
      </c>
      <c r="J69" s="8">
        <v>500000</v>
      </c>
      <c r="K69" s="3"/>
    </row>
    <row r="70" spans="1:11" ht="91.5">
      <c r="A70" s="26">
        <v>6</v>
      </c>
      <c r="B70" s="26">
        <v>67</v>
      </c>
      <c r="C70" s="7" t="s">
        <v>5</v>
      </c>
      <c r="D70" s="2" t="s">
        <v>97</v>
      </c>
      <c r="E70" s="3" t="s">
        <v>100</v>
      </c>
      <c r="F70" s="2" t="s">
        <v>23</v>
      </c>
      <c r="G70" s="33" t="str">
        <f>CHAR(139+1)</f>
        <v>Œ</v>
      </c>
      <c r="H70" s="3" t="s">
        <v>102</v>
      </c>
      <c r="I70" s="22" t="s">
        <v>8</v>
      </c>
      <c r="J70" s="22">
        <v>0</v>
      </c>
      <c r="K70" s="3"/>
    </row>
    <row r="71" spans="1:11" ht="31.5">
      <c r="A71" s="26">
        <v>6</v>
      </c>
      <c r="B71" s="26">
        <v>68</v>
      </c>
      <c r="C71" s="7" t="s">
        <v>5</v>
      </c>
      <c r="D71" s="2" t="s">
        <v>97</v>
      </c>
      <c r="E71" s="3" t="s">
        <v>103</v>
      </c>
      <c r="F71" s="2" t="s">
        <v>10</v>
      </c>
      <c r="G71" s="33" t="str">
        <f>CHAR(139+2)</f>
        <v></v>
      </c>
      <c r="H71" s="3" t="s">
        <v>43</v>
      </c>
      <c r="I71" s="22" t="s">
        <v>8</v>
      </c>
      <c r="J71" s="22">
        <v>6000</v>
      </c>
      <c r="K71" s="3"/>
    </row>
    <row r="72" spans="1:11" ht="31.5">
      <c r="A72" s="26">
        <v>6</v>
      </c>
      <c r="B72" s="26">
        <v>69</v>
      </c>
      <c r="C72" s="7" t="s">
        <v>5</v>
      </c>
      <c r="D72" s="2" t="s">
        <v>97</v>
      </c>
      <c r="E72" s="3" t="s">
        <v>103</v>
      </c>
      <c r="F72" s="2" t="s">
        <v>6</v>
      </c>
      <c r="G72" s="33" t="str">
        <f>CHAR(139+2)</f>
        <v></v>
      </c>
      <c r="H72" s="3" t="s">
        <v>60</v>
      </c>
      <c r="I72" s="2" t="s">
        <v>93</v>
      </c>
      <c r="J72" s="8">
        <v>2000</v>
      </c>
      <c r="K72" s="3" t="s">
        <v>99</v>
      </c>
    </row>
    <row r="73" spans="1:11" ht="61.5">
      <c r="A73" s="26">
        <v>6</v>
      </c>
      <c r="B73" s="26">
        <v>70</v>
      </c>
      <c r="C73" s="7" t="s">
        <v>5</v>
      </c>
      <c r="D73" s="2" t="s">
        <v>97</v>
      </c>
      <c r="E73" s="3" t="s">
        <v>104</v>
      </c>
      <c r="F73" s="2" t="s">
        <v>10</v>
      </c>
      <c r="G73" s="33" t="str">
        <f>CHAR(139+3)</f>
        <v>Ž</v>
      </c>
      <c r="H73" s="3" t="s">
        <v>105</v>
      </c>
      <c r="I73" s="2" t="s">
        <v>15</v>
      </c>
      <c r="J73" s="8">
        <v>30000000</v>
      </c>
      <c r="K73" s="3"/>
    </row>
    <row r="74" spans="1:11" ht="61.5">
      <c r="A74" s="26">
        <v>6</v>
      </c>
      <c r="B74" s="26">
        <v>71</v>
      </c>
      <c r="C74" s="7" t="s">
        <v>5</v>
      </c>
      <c r="D74" s="2" t="s">
        <v>97</v>
      </c>
      <c r="E74" s="3" t="s">
        <v>104</v>
      </c>
      <c r="F74" s="2" t="s">
        <v>23</v>
      </c>
      <c r="G74" s="33" t="str">
        <f>CHAR(139+3)</f>
        <v>Ž</v>
      </c>
      <c r="H74" s="3" t="s">
        <v>180</v>
      </c>
      <c r="I74" s="2" t="s">
        <v>12</v>
      </c>
      <c r="J74" s="8">
        <v>0</v>
      </c>
      <c r="K74" s="3"/>
    </row>
    <row r="75" spans="1:11" ht="76.5">
      <c r="A75" s="26">
        <v>6</v>
      </c>
      <c r="B75" s="26">
        <v>72</v>
      </c>
      <c r="C75" s="7" t="s">
        <v>5</v>
      </c>
      <c r="D75" s="2" t="s">
        <v>97</v>
      </c>
      <c r="E75" s="3" t="s">
        <v>104</v>
      </c>
      <c r="F75" s="2" t="s">
        <v>6</v>
      </c>
      <c r="G75" s="33" t="str">
        <f>CHAR(139+3)</f>
        <v>Ž</v>
      </c>
      <c r="H75" s="3" t="s">
        <v>106</v>
      </c>
      <c r="I75" s="2" t="s">
        <v>93</v>
      </c>
      <c r="J75" s="22">
        <v>2000</v>
      </c>
      <c r="K75" s="3"/>
    </row>
    <row r="76" spans="1:11" ht="76.5">
      <c r="A76" s="26">
        <v>6</v>
      </c>
      <c r="B76" s="26">
        <v>73</v>
      </c>
      <c r="C76" s="7" t="s">
        <v>5</v>
      </c>
      <c r="D76" s="2" t="s">
        <v>97</v>
      </c>
      <c r="E76" s="3" t="s">
        <v>104</v>
      </c>
      <c r="F76" s="2" t="s">
        <v>6</v>
      </c>
      <c r="G76" s="33" t="str">
        <f>CHAR(139+3)</f>
        <v>Ž</v>
      </c>
      <c r="H76" s="3" t="s">
        <v>107</v>
      </c>
      <c r="I76" s="2" t="s">
        <v>15</v>
      </c>
      <c r="J76" s="8">
        <v>1900000</v>
      </c>
      <c r="K76" s="3"/>
    </row>
    <row r="77" spans="1:11" ht="91.5">
      <c r="A77" s="26">
        <v>6</v>
      </c>
      <c r="B77" s="26">
        <v>74</v>
      </c>
      <c r="C77" s="7" t="s">
        <v>5</v>
      </c>
      <c r="D77" s="2" t="s">
        <v>97</v>
      </c>
      <c r="E77" s="3" t="s">
        <v>108</v>
      </c>
      <c r="F77" s="2" t="s">
        <v>10</v>
      </c>
      <c r="G77" s="33" t="str">
        <f>CHAR(139+4)</f>
        <v></v>
      </c>
      <c r="H77" s="3" t="s">
        <v>109</v>
      </c>
      <c r="I77" s="2" t="s">
        <v>12</v>
      </c>
      <c r="J77" s="8">
        <v>198000</v>
      </c>
      <c r="K77" s="3"/>
    </row>
    <row r="78" spans="1:11" ht="31.5">
      <c r="A78" s="26">
        <v>6</v>
      </c>
      <c r="B78" s="26">
        <v>75</v>
      </c>
      <c r="C78" s="7" t="s">
        <v>5</v>
      </c>
      <c r="D78" s="2" t="s">
        <v>97</v>
      </c>
      <c r="E78" s="3" t="s">
        <v>108</v>
      </c>
      <c r="F78" s="2" t="s">
        <v>6</v>
      </c>
      <c r="G78" s="33" t="str">
        <f>CHAR(139+4)</f>
        <v></v>
      </c>
      <c r="H78" s="3" t="s">
        <v>167</v>
      </c>
      <c r="I78" s="2" t="s">
        <v>93</v>
      </c>
      <c r="J78" s="8">
        <v>5000</v>
      </c>
      <c r="K78" s="3" t="s">
        <v>99</v>
      </c>
    </row>
    <row r="79" spans="1:11" ht="46.5">
      <c r="A79" s="26">
        <v>6</v>
      </c>
      <c r="B79" s="26">
        <v>76</v>
      </c>
      <c r="C79" s="7" t="s">
        <v>5</v>
      </c>
      <c r="D79" s="2" t="s">
        <v>97</v>
      </c>
      <c r="E79" s="3" t="s">
        <v>166</v>
      </c>
      <c r="F79" s="2" t="s">
        <v>23</v>
      </c>
      <c r="G79" s="33" t="str">
        <f>CHAR(139+4)</f>
        <v></v>
      </c>
      <c r="H79" s="3" t="s">
        <v>95</v>
      </c>
      <c r="I79" s="2" t="s">
        <v>96</v>
      </c>
      <c r="J79" s="8">
        <v>0</v>
      </c>
      <c r="K79" s="3"/>
    </row>
    <row r="80" spans="1:11" ht="31.5">
      <c r="A80" s="26">
        <v>7</v>
      </c>
      <c r="B80" s="26">
        <v>77</v>
      </c>
      <c r="C80" s="7" t="s">
        <v>5</v>
      </c>
      <c r="D80" s="2" t="s">
        <v>111</v>
      </c>
      <c r="E80" s="3" t="s">
        <v>42</v>
      </c>
      <c r="F80" s="2" t="s">
        <v>10</v>
      </c>
      <c r="G80" s="33" t="str">
        <f aca="true" t="shared" si="2" ref="G80:G86">CHAR(139+0)</f>
        <v>‹</v>
      </c>
      <c r="H80" s="3" t="s">
        <v>68</v>
      </c>
      <c r="I80" s="2" t="s">
        <v>15</v>
      </c>
      <c r="J80" s="8">
        <v>14000000</v>
      </c>
      <c r="K80" s="3"/>
    </row>
    <row r="81" spans="1:11" ht="31.5">
      <c r="A81" s="26">
        <v>7</v>
      </c>
      <c r="B81" s="26">
        <v>78</v>
      </c>
      <c r="C81" s="7" t="s">
        <v>5</v>
      </c>
      <c r="D81" s="2" t="s">
        <v>111</v>
      </c>
      <c r="E81" s="3" t="s">
        <v>42</v>
      </c>
      <c r="F81" s="2" t="s">
        <v>10</v>
      </c>
      <c r="G81" s="33" t="str">
        <f t="shared" si="2"/>
        <v>‹</v>
      </c>
      <c r="H81" s="3" t="s">
        <v>43</v>
      </c>
      <c r="I81" s="2" t="s">
        <v>8</v>
      </c>
      <c r="J81" s="8">
        <v>5000</v>
      </c>
      <c r="K81" s="3"/>
    </row>
    <row r="82" spans="1:11" ht="31.5">
      <c r="A82" s="26">
        <v>7</v>
      </c>
      <c r="B82" s="26">
        <v>79</v>
      </c>
      <c r="C82" s="7" t="s">
        <v>5</v>
      </c>
      <c r="D82" s="2" t="s">
        <v>111</v>
      </c>
      <c r="E82" s="3" t="s">
        <v>42</v>
      </c>
      <c r="F82" s="2" t="s">
        <v>6</v>
      </c>
      <c r="G82" s="33" t="str">
        <f t="shared" si="2"/>
        <v>‹</v>
      </c>
      <c r="H82" s="3" t="s">
        <v>60</v>
      </c>
      <c r="I82" s="2" t="s">
        <v>93</v>
      </c>
      <c r="J82" s="23">
        <v>2000</v>
      </c>
      <c r="K82" s="3" t="s">
        <v>99</v>
      </c>
    </row>
    <row r="83" spans="1:11" ht="22.5">
      <c r="A83" s="26">
        <v>7</v>
      </c>
      <c r="B83" s="26">
        <v>80</v>
      </c>
      <c r="C83" s="7" t="s">
        <v>5</v>
      </c>
      <c r="D83" s="2" t="s">
        <v>111</v>
      </c>
      <c r="E83" s="3" t="s">
        <v>42</v>
      </c>
      <c r="F83" s="2" t="s">
        <v>6</v>
      </c>
      <c r="G83" s="33" t="str">
        <f t="shared" si="2"/>
        <v>‹</v>
      </c>
      <c r="H83" s="3" t="s">
        <v>69</v>
      </c>
      <c r="I83" s="2" t="s">
        <v>93</v>
      </c>
      <c r="J83" s="8">
        <v>4000</v>
      </c>
      <c r="K83" s="3" t="s">
        <v>99</v>
      </c>
    </row>
    <row r="84" spans="1:11" ht="31.5">
      <c r="A84" s="26">
        <v>7</v>
      </c>
      <c r="B84" s="26">
        <v>81</v>
      </c>
      <c r="C84" s="7" t="s">
        <v>5</v>
      </c>
      <c r="D84" s="2" t="s">
        <v>111</v>
      </c>
      <c r="E84" s="3" t="s">
        <v>42</v>
      </c>
      <c r="F84" s="2" t="s">
        <v>25</v>
      </c>
      <c r="G84" s="33" t="str">
        <f t="shared" si="2"/>
        <v>‹</v>
      </c>
      <c r="H84" s="3" t="s">
        <v>57</v>
      </c>
      <c r="I84" s="2" t="s">
        <v>12</v>
      </c>
      <c r="J84" s="8">
        <v>98000</v>
      </c>
      <c r="K84" s="3"/>
    </row>
    <row r="85" spans="1:11" ht="31.5">
      <c r="A85" s="26">
        <v>7</v>
      </c>
      <c r="B85" s="26">
        <v>82</v>
      </c>
      <c r="C85" s="7" t="s">
        <v>5</v>
      </c>
      <c r="D85" s="2" t="s">
        <v>111</v>
      </c>
      <c r="E85" s="3" t="s">
        <v>42</v>
      </c>
      <c r="F85" s="2" t="s">
        <v>25</v>
      </c>
      <c r="G85" s="33" t="str">
        <f t="shared" si="2"/>
        <v>‹</v>
      </c>
      <c r="H85" s="3" t="s">
        <v>28</v>
      </c>
      <c r="I85" s="2" t="s">
        <v>12</v>
      </c>
      <c r="J85" s="8">
        <v>322000</v>
      </c>
      <c r="K85" s="3"/>
    </row>
    <row r="86" spans="1:11" ht="31.5">
      <c r="A86" s="26">
        <v>7</v>
      </c>
      <c r="B86" s="26">
        <v>83</v>
      </c>
      <c r="C86" s="7" t="s">
        <v>5</v>
      </c>
      <c r="D86" s="2" t="s">
        <v>111</v>
      </c>
      <c r="E86" s="3" t="s">
        <v>42</v>
      </c>
      <c r="F86" s="2" t="s">
        <v>23</v>
      </c>
      <c r="G86" s="33" t="str">
        <f t="shared" si="2"/>
        <v>‹</v>
      </c>
      <c r="H86" s="3" t="s">
        <v>30</v>
      </c>
      <c r="I86" s="2" t="s">
        <v>8</v>
      </c>
      <c r="J86" s="8">
        <v>0</v>
      </c>
      <c r="K86" s="3"/>
    </row>
    <row r="87" spans="1:11" ht="46.5">
      <c r="A87" s="26">
        <v>7</v>
      </c>
      <c r="B87" s="26">
        <v>84</v>
      </c>
      <c r="C87" s="7" t="s">
        <v>5</v>
      </c>
      <c r="D87" s="2" t="s">
        <v>111</v>
      </c>
      <c r="E87" s="3" t="s">
        <v>112</v>
      </c>
      <c r="F87" s="2" t="s">
        <v>10</v>
      </c>
      <c r="G87" s="33" t="str">
        <f>CHAR(139+1)</f>
        <v>Œ</v>
      </c>
      <c r="H87" s="3" t="s">
        <v>184</v>
      </c>
      <c r="I87" s="2" t="s">
        <v>8</v>
      </c>
      <c r="J87" s="8">
        <v>30000</v>
      </c>
      <c r="K87" s="3"/>
    </row>
    <row r="88" spans="1:11" ht="46.5">
      <c r="A88" s="26">
        <v>7</v>
      </c>
      <c r="B88" s="26">
        <v>85</v>
      </c>
      <c r="C88" s="7" t="s">
        <v>5</v>
      </c>
      <c r="D88" s="2" t="s">
        <v>111</v>
      </c>
      <c r="E88" s="3" t="s">
        <v>181</v>
      </c>
      <c r="F88" s="2" t="s">
        <v>6</v>
      </c>
      <c r="G88" s="33" t="str">
        <f>CHAR(139+2)</f>
        <v></v>
      </c>
      <c r="H88" s="2" t="s">
        <v>113</v>
      </c>
      <c r="I88" s="2" t="s">
        <v>93</v>
      </c>
      <c r="J88" s="8">
        <v>500</v>
      </c>
      <c r="K88" s="3" t="s">
        <v>99</v>
      </c>
    </row>
    <row r="89" spans="1:11" ht="76.5">
      <c r="A89" s="26">
        <v>7</v>
      </c>
      <c r="B89" s="26">
        <v>86</v>
      </c>
      <c r="C89" s="7" t="s">
        <v>5</v>
      </c>
      <c r="D89" s="2" t="s">
        <v>111</v>
      </c>
      <c r="E89" s="3" t="s">
        <v>182</v>
      </c>
      <c r="F89" s="2" t="s">
        <v>6</v>
      </c>
      <c r="G89" s="33" t="str">
        <f>CHAR(139+2)</f>
        <v></v>
      </c>
      <c r="H89" s="3" t="s">
        <v>183</v>
      </c>
      <c r="I89" s="2" t="s">
        <v>93</v>
      </c>
      <c r="J89" s="8">
        <v>0</v>
      </c>
      <c r="K89" s="3"/>
    </row>
    <row r="90" spans="1:11" ht="76.5">
      <c r="A90" s="26">
        <v>7</v>
      </c>
      <c r="B90" s="26">
        <v>87</v>
      </c>
      <c r="C90" s="7" t="s">
        <v>5</v>
      </c>
      <c r="D90" s="2" t="s">
        <v>111</v>
      </c>
      <c r="E90" s="3" t="s">
        <v>114</v>
      </c>
      <c r="F90" s="2" t="s">
        <v>10</v>
      </c>
      <c r="G90" s="33" t="str">
        <f>CHAR(139+3)</f>
        <v>Ž</v>
      </c>
      <c r="H90" s="3" t="s">
        <v>115</v>
      </c>
      <c r="I90" s="2" t="s">
        <v>15</v>
      </c>
      <c r="J90" s="8">
        <v>44000</v>
      </c>
      <c r="K90" s="3"/>
    </row>
    <row r="91" spans="1:11" ht="106.5">
      <c r="A91" s="26">
        <v>7</v>
      </c>
      <c r="B91" s="26">
        <v>88</v>
      </c>
      <c r="C91" s="7" t="s">
        <v>5</v>
      </c>
      <c r="D91" s="2" t="s">
        <v>111</v>
      </c>
      <c r="E91" s="3" t="s">
        <v>116</v>
      </c>
      <c r="F91" s="2" t="s">
        <v>6</v>
      </c>
      <c r="G91" s="33" t="str">
        <f>CHAR(139+5)</f>
        <v></v>
      </c>
      <c r="H91" s="3" t="s">
        <v>168</v>
      </c>
      <c r="I91" s="2" t="s">
        <v>93</v>
      </c>
      <c r="J91" s="8">
        <v>3000</v>
      </c>
      <c r="K91" s="3" t="s">
        <v>99</v>
      </c>
    </row>
    <row r="92" spans="1:11" ht="46.5">
      <c r="A92" s="26">
        <v>7</v>
      </c>
      <c r="B92" s="26">
        <v>89</v>
      </c>
      <c r="C92" s="7" t="s">
        <v>5</v>
      </c>
      <c r="D92" s="2" t="s">
        <v>111</v>
      </c>
      <c r="E92" s="3" t="s">
        <v>118</v>
      </c>
      <c r="F92" s="2" t="s">
        <v>23</v>
      </c>
      <c r="G92" s="33" t="str">
        <f>CHAR(139+4)</f>
        <v></v>
      </c>
      <c r="H92" s="3" t="s">
        <v>117</v>
      </c>
      <c r="I92" s="2" t="s">
        <v>15</v>
      </c>
      <c r="J92" s="8">
        <v>0</v>
      </c>
      <c r="K92" s="3"/>
    </row>
    <row r="93" spans="1:11" ht="46.5">
      <c r="A93" s="26">
        <v>7</v>
      </c>
      <c r="B93" s="26">
        <v>90</v>
      </c>
      <c r="C93" s="7" t="s">
        <v>29</v>
      </c>
      <c r="D93" s="2" t="s">
        <v>111</v>
      </c>
      <c r="E93" s="3" t="s">
        <v>185</v>
      </c>
      <c r="F93" s="2" t="s">
        <v>23</v>
      </c>
      <c r="G93" s="33" t="str">
        <f>CHAR(139+4)</f>
        <v></v>
      </c>
      <c r="H93" s="3" t="s">
        <v>169</v>
      </c>
      <c r="I93" s="2" t="s">
        <v>15</v>
      </c>
      <c r="J93" s="8">
        <v>0</v>
      </c>
      <c r="K93" s="3"/>
    </row>
    <row r="94" spans="1:11" ht="61.5">
      <c r="A94" s="26">
        <v>7</v>
      </c>
      <c r="B94" s="26">
        <v>91</v>
      </c>
      <c r="C94" s="7" t="s">
        <v>5</v>
      </c>
      <c r="D94" s="2" t="s">
        <v>111</v>
      </c>
      <c r="E94" s="3" t="s">
        <v>186</v>
      </c>
      <c r="F94" s="2" t="s">
        <v>6</v>
      </c>
      <c r="G94" s="33" t="str">
        <f>CHAR(139+5)</f>
        <v></v>
      </c>
      <c r="H94" s="3" t="s">
        <v>170</v>
      </c>
      <c r="I94" s="2" t="s">
        <v>93</v>
      </c>
      <c r="J94" s="8">
        <v>1000</v>
      </c>
      <c r="K94" s="3"/>
    </row>
    <row r="95" spans="1:11" ht="46.5">
      <c r="A95" s="26">
        <v>7</v>
      </c>
      <c r="B95" s="26">
        <v>92</v>
      </c>
      <c r="C95" s="7" t="s">
        <v>5</v>
      </c>
      <c r="D95" s="2" t="s">
        <v>111</v>
      </c>
      <c r="E95" s="3" t="s">
        <v>119</v>
      </c>
      <c r="F95" s="2" t="s">
        <v>6</v>
      </c>
      <c r="G95" s="33" t="str">
        <f>CHAR(139+6)</f>
        <v>‘</v>
      </c>
      <c r="H95" s="3" t="s">
        <v>120</v>
      </c>
      <c r="I95" s="2" t="s">
        <v>15</v>
      </c>
      <c r="J95" s="8">
        <v>5000000</v>
      </c>
      <c r="K95" s="3"/>
    </row>
    <row r="96" spans="1:11" ht="76.5">
      <c r="A96" s="26">
        <v>7</v>
      </c>
      <c r="B96" s="26">
        <v>93</v>
      </c>
      <c r="C96" s="7" t="s">
        <v>5</v>
      </c>
      <c r="D96" s="2" t="s">
        <v>111</v>
      </c>
      <c r="E96" s="3" t="s">
        <v>121</v>
      </c>
      <c r="F96" s="2" t="s">
        <v>6</v>
      </c>
      <c r="G96" s="33" t="str">
        <f>CHAR(139+7)</f>
        <v>’</v>
      </c>
      <c r="H96" s="3" t="s">
        <v>122</v>
      </c>
      <c r="I96" s="2" t="s">
        <v>8</v>
      </c>
      <c r="J96" s="8">
        <v>5000</v>
      </c>
      <c r="K96" s="3" t="s">
        <v>99</v>
      </c>
    </row>
    <row r="97" spans="1:11" ht="31.5">
      <c r="A97" s="26">
        <v>8</v>
      </c>
      <c r="B97" s="26">
        <v>94</v>
      </c>
      <c r="C97" s="7" t="s">
        <v>5</v>
      </c>
      <c r="D97" s="7" t="s">
        <v>123</v>
      </c>
      <c r="E97" s="3" t="s">
        <v>42</v>
      </c>
      <c r="F97" s="2" t="s">
        <v>10</v>
      </c>
      <c r="G97" s="33" t="str">
        <f aca="true" t="shared" si="3" ref="G97:G104">CHAR(139+0)</f>
        <v>‹</v>
      </c>
      <c r="H97" s="3" t="s">
        <v>68</v>
      </c>
      <c r="I97" s="2" t="s">
        <v>15</v>
      </c>
      <c r="J97" s="8">
        <v>3300000</v>
      </c>
      <c r="K97" s="3"/>
    </row>
    <row r="98" spans="1:11" ht="31.5">
      <c r="A98" s="26">
        <v>8</v>
      </c>
      <c r="B98" s="26">
        <v>95</v>
      </c>
      <c r="C98" s="7" t="s">
        <v>5</v>
      </c>
      <c r="D98" s="7" t="s">
        <v>123</v>
      </c>
      <c r="E98" s="3" t="s">
        <v>42</v>
      </c>
      <c r="F98" s="2" t="s">
        <v>10</v>
      </c>
      <c r="G98" s="33" t="str">
        <f t="shared" si="3"/>
        <v>‹</v>
      </c>
      <c r="H98" s="3" t="s">
        <v>43</v>
      </c>
      <c r="I98" s="2" t="s">
        <v>8</v>
      </c>
      <c r="J98" s="8">
        <v>2400</v>
      </c>
      <c r="K98" s="3"/>
    </row>
    <row r="99" spans="1:11" ht="46.5">
      <c r="A99" s="26">
        <v>8</v>
      </c>
      <c r="B99" s="26">
        <v>96</v>
      </c>
      <c r="C99" s="7" t="s">
        <v>5</v>
      </c>
      <c r="D99" s="7" t="s">
        <v>123</v>
      </c>
      <c r="E99" s="3" t="s">
        <v>42</v>
      </c>
      <c r="F99" s="2" t="s">
        <v>10</v>
      </c>
      <c r="G99" s="33" t="str">
        <f t="shared" si="3"/>
        <v>‹</v>
      </c>
      <c r="H99" s="3" t="s">
        <v>89</v>
      </c>
      <c r="I99" s="2" t="s">
        <v>8</v>
      </c>
      <c r="J99" s="8">
        <v>8000</v>
      </c>
      <c r="K99" s="3"/>
    </row>
    <row r="100" spans="1:11" ht="31.5">
      <c r="A100" s="26">
        <v>8</v>
      </c>
      <c r="B100" s="26">
        <v>97</v>
      </c>
      <c r="C100" s="7" t="s">
        <v>5</v>
      </c>
      <c r="D100" s="7" t="s">
        <v>123</v>
      </c>
      <c r="E100" s="3" t="s">
        <v>42</v>
      </c>
      <c r="F100" s="2" t="s">
        <v>6</v>
      </c>
      <c r="G100" s="33" t="str">
        <f t="shared" si="3"/>
        <v>‹</v>
      </c>
      <c r="H100" s="3" t="s">
        <v>60</v>
      </c>
      <c r="I100" s="2" t="s">
        <v>93</v>
      </c>
      <c r="J100" s="23">
        <v>2000</v>
      </c>
      <c r="K100" s="3" t="s">
        <v>99</v>
      </c>
    </row>
    <row r="101" spans="1:11" ht="22.5">
      <c r="A101" s="26">
        <v>8</v>
      </c>
      <c r="B101" s="26">
        <v>98</v>
      </c>
      <c r="C101" s="7" t="s">
        <v>5</v>
      </c>
      <c r="D101" s="7" t="s">
        <v>123</v>
      </c>
      <c r="E101" s="3" t="s">
        <v>42</v>
      </c>
      <c r="F101" s="2" t="s">
        <v>6</v>
      </c>
      <c r="G101" s="33" t="str">
        <f t="shared" si="3"/>
        <v>‹</v>
      </c>
      <c r="H101" s="3" t="s">
        <v>69</v>
      </c>
      <c r="I101" s="2" t="s">
        <v>93</v>
      </c>
      <c r="J101" s="8">
        <v>5000</v>
      </c>
      <c r="K101" s="3"/>
    </row>
    <row r="102" spans="1:11" ht="46.5">
      <c r="A102" s="26">
        <v>8</v>
      </c>
      <c r="B102" s="26">
        <v>99</v>
      </c>
      <c r="C102" s="7" t="s">
        <v>5</v>
      </c>
      <c r="D102" s="7" t="s">
        <v>123</v>
      </c>
      <c r="E102" s="3" t="s">
        <v>42</v>
      </c>
      <c r="F102" s="2" t="s">
        <v>6</v>
      </c>
      <c r="G102" s="33" t="str">
        <f t="shared" si="3"/>
        <v>‹</v>
      </c>
      <c r="H102" s="3" t="s">
        <v>187</v>
      </c>
      <c r="I102" s="2" t="s">
        <v>8</v>
      </c>
      <c r="J102" s="23">
        <v>0</v>
      </c>
      <c r="K102" s="3"/>
    </row>
    <row r="103" spans="1:11" ht="61.5">
      <c r="A103" s="26">
        <v>8</v>
      </c>
      <c r="B103" s="26">
        <v>100</v>
      </c>
      <c r="C103" s="7" t="s">
        <v>5</v>
      </c>
      <c r="D103" s="7" t="s">
        <v>123</v>
      </c>
      <c r="E103" s="3" t="s">
        <v>42</v>
      </c>
      <c r="F103" s="2" t="s">
        <v>23</v>
      </c>
      <c r="G103" s="33" t="str">
        <f t="shared" si="3"/>
        <v>‹</v>
      </c>
      <c r="H103" s="3" t="s">
        <v>124</v>
      </c>
      <c r="I103" s="2" t="s">
        <v>15</v>
      </c>
      <c r="J103" s="8">
        <v>0</v>
      </c>
      <c r="K103" s="3"/>
    </row>
    <row r="104" spans="1:11" ht="61.5">
      <c r="A104" s="26">
        <v>8</v>
      </c>
      <c r="B104" s="26">
        <v>101</v>
      </c>
      <c r="C104" s="7" t="s">
        <v>5</v>
      </c>
      <c r="D104" s="7" t="s">
        <v>123</v>
      </c>
      <c r="E104" s="3" t="s">
        <v>42</v>
      </c>
      <c r="F104" s="24" t="s">
        <v>23</v>
      </c>
      <c r="G104" s="33" t="str">
        <f t="shared" si="3"/>
        <v>‹</v>
      </c>
      <c r="H104" s="3" t="s">
        <v>188</v>
      </c>
      <c r="I104" s="2" t="s">
        <v>8</v>
      </c>
      <c r="J104" s="8">
        <v>0</v>
      </c>
      <c r="K104" s="29"/>
    </row>
    <row r="105" spans="1:11" ht="46.5">
      <c r="A105" s="26">
        <v>8</v>
      </c>
      <c r="B105" s="26">
        <v>101.5</v>
      </c>
      <c r="C105" s="7" t="s">
        <v>5</v>
      </c>
      <c r="D105" s="7" t="s">
        <v>123</v>
      </c>
      <c r="E105" s="3" t="s">
        <v>203</v>
      </c>
      <c r="F105" s="24" t="s">
        <v>23</v>
      </c>
      <c r="G105" s="33" t="str">
        <f>CHAR(139+1)</f>
        <v>Œ</v>
      </c>
      <c r="H105" s="3" t="s">
        <v>202</v>
      </c>
      <c r="I105" s="2" t="s">
        <v>15</v>
      </c>
      <c r="J105" s="8">
        <v>0</v>
      </c>
      <c r="K105" s="29"/>
    </row>
    <row r="106" spans="1:11" ht="76.5">
      <c r="A106" s="26">
        <v>8</v>
      </c>
      <c r="B106" s="26">
        <v>102</v>
      </c>
      <c r="C106" s="7" t="s">
        <v>5</v>
      </c>
      <c r="D106" s="7" t="s">
        <v>123</v>
      </c>
      <c r="E106" s="3" t="s">
        <v>125</v>
      </c>
      <c r="F106" s="24" t="s">
        <v>25</v>
      </c>
      <c r="G106" s="33" t="str">
        <f>CHAR(139+2)</f>
        <v></v>
      </c>
      <c r="H106" s="3" t="s">
        <v>189</v>
      </c>
      <c r="I106" s="2" t="s">
        <v>12</v>
      </c>
      <c r="J106" s="8">
        <v>60000</v>
      </c>
      <c r="K106" s="29"/>
    </row>
    <row r="107" spans="1:11" ht="76.5">
      <c r="A107" s="26">
        <v>8</v>
      </c>
      <c r="B107" s="26">
        <v>103</v>
      </c>
      <c r="C107" s="7" t="s">
        <v>5</v>
      </c>
      <c r="D107" s="7" t="s">
        <v>123</v>
      </c>
      <c r="E107" s="3" t="s">
        <v>125</v>
      </c>
      <c r="F107" s="2" t="s">
        <v>6</v>
      </c>
      <c r="G107" s="33" t="str">
        <f>CHAR(139+2)</f>
        <v></v>
      </c>
      <c r="H107" s="3" t="s">
        <v>110</v>
      </c>
      <c r="I107" s="2" t="s">
        <v>93</v>
      </c>
      <c r="J107" s="8">
        <v>4000</v>
      </c>
      <c r="K107" s="3" t="s">
        <v>99</v>
      </c>
    </row>
    <row r="108" spans="1:11" ht="31.5">
      <c r="A108" s="26">
        <v>8</v>
      </c>
      <c r="B108" s="26">
        <v>104</v>
      </c>
      <c r="C108" s="7" t="s">
        <v>5</v>
      </c>
      <c r="D108" s="7" t="s">
        <v>123</v>
      </c>
      <c r="E108" s="3" t="s">
        <v>42</v>
      </c>
      <c r="F108" s="2" t="s">
        <v>25</v>
      </c>
      <c r="G108" s="33" t="str">
        <f>CHAR(139+3)</f>
        <v>Ž</v>
      </c>
      <c r="H108" s="3" t="s">
        <v>57</v>
      </c>
      <c r="I108" s="2" t="s">
        <v>12</v>
      </c>
      <c r="J108" s="8">
        <v>35000</v>
      </c>
      <c r="K108" s="3"/>
    </row>
    <row r="109" spans="1:11" ht="31.5">
      <c r="A109" s="26">
        <v>8</v>
      </c>
      <c r="B109" s="26">
        <v>105</v>
      </c>
      <c r="C109" s="7" t="s">
        <v>5</v>
      </c>
      <c r="D109" s="7" t="s">
        <v>123</v>
      </c>
      <c r="E109" s="3" t="s">
        <v>42</v>
      </c>
      <c r="F109" s="2" t="s">
        <v>25</v>
      </c>
      <c r="G109" s="33" t="str">
        <f>CHAR(139+3)</f>
        <v>Ž</v>
      </c>
      <c r="H109" s="3" t="s">
        <v>28</v>
      </c>
      <c r="I109" s="2" t="s">
        <v>12</v>
      </c>
      <c r="J109" s="8">
        <v>115000</v>
      </c>
      <c r="K109" s="3"/>
    </row>
    <row r="110" spans="1:11" ht="31.5">
      <c r="A110" s="26">
        <v>9</v>
      </c>
      <c r="B110" s="26">
        <v>106</v>
      </c>
      <c r="C110" s="7" t="s">
        <v>5</v>
      </c>
      <c r="D110" s="2" t="s">
        <v>126</v>
      </c>
      <c r="E110" s="3" t="s">
        <v>42</v>
      </c>
      <c r="F110" s="2" t="s">
        <v>10</v>
      </c>
      <c r="G110" s="33" t="str">
        <f aca="true" t="shared" si="4" ref="G110:G116">CHAR(139+0)</f>
        <v>‹</v>
      </c>
      <c r="H110" s="14" t="s">
        <v>65</v>
      </c>
      <c r="I110" s="2" t="s">
        <v>15</v>
      </c>
      <c r="J110" s="8">
        <v>9000000</v>
      </c>
      <c r="K110" s="3"/>
    </row>
    <row r="111" spans="1:11" ht="31.5">
      <c r="A111" s="26">
        <v>9</v>
      </c>
      <c r="B111" s="26">
        <v>107</v>
      </c>
      <c r="C111" s="7" t="s">
        <v>5</v>
      </c>
      <c r="D111" s="2" t="s">
        <v>126</v>
      </c>
      <c r="E111" s="3" t="s">
        <v>42</v>
      </c>
      <c r="F111" s="2" t="s">
        <v>10</v>
      </c>
      <c r="G111" s="33" t="str">
        <f t="shared" si="4"/>
        <v>‹</v>
      </c>
      <c r="H111" s="3" t="s">
        <v>43</v>
      </c>
      <c r="I111" s="2" t="s">
        <v>8</v>
      </c>
      <c r="J111" s="8">
        <v>3400</v>
      </c>
      <c r="K111" s="3"/>
    </row>
    <row r="112" spans="1:11" ht="22.5">
      <c r="A112" s="26">
        <v>9</v>
      </c>
      <c r="B112" s="26">
        <v>108</v>
      </c>
      <c r="C112" s="7" t="s">
        <v>5</v>
      </c>
      <c r="D112" s="2" t="s">
        <v>126</v>
      </c>
      <c r="E112" s="3" t="s">
        <v>42</v>
      </c>
      <c r="F112" s="2" t="s">
        <v>6</v>
      </c>
      <c r="G112" s="33" t="str">
        <f t="shared" si="4"/>
        <v>‹</v>
      </c>
      <c r="H112" s="3" t="s">
        <v>69</v>
      </c>
      <c r="I112" s="2" t="s">
        <v>93</v>
      </c>
      <c r="J112" s="8">
        <v>5000</v>
      </c>
      <c r="K112" s="3" t="s">
        <v>99</v>
      </c>
    </row>
    <row r="113" spans="1:11" ht="31.5">
      <c r="A113" s="26">
        <v>9</v>
      </c>
      <c r="B113" s="26">
        <v>109</v>
      </c>
      <c r="C113" s="7" t="s">
        <v>5</v>
      </c>
      <c r="D113" s="2" t="s">
        <v>126</v>
      </c>
      <c r="E113" s="3" t="s">
        <v>42</v>
      </c>
      <c r="F113" s="2" t="s">
        <v>6</v>
      </c>
      <c r="G113" s="33" t="str">
        <f t="shared" si="4"/>
        <v>‹</v>
      </c>
      <c r="H113" s="3" t="s">
        <v>60</v>
      </c>
      <c r="I113" s="2" t="s">
        <v>93</v>
      </c>
      <c r="J113" s="23">
        <v>2000</v>
      </c>
      <c r="K113" s="3" t="s">
        <v>99</v>
      </c>
    </row>
    <row r="114" spans="1:11" ht="31.5">
      <c r="A114" s="26">
        <v>9</v>
      </c>
      <c r="B114" s="26">
        <v>110</v>
      </c>
      <c r="C114" s="7" t="s">
        <v>5</v>
      </c>
      <c r="D114" s="2" t="s">
        <v>126</v>
      </c>
      <c r="E114" s="3" t="s">
        <v>42</v>
      </c>
      <c r="F114" s="2" t="s">
        <v>25</v>
      </c>
      <c r="G114" s="33" t="str">
        <f t="shared" si="4"/>
        <v>‹</v>
      </c>
      <c r="H114" s="3" t="s">
        <v>57</v>
      </c>
      <c r="I114" s="2" t="s">
        <v>12</v>
      </c>
      <c r="J114" s="8">
        <v>105000</v>
      </c>
      <c r="K114" s="3"/>
    </row>
    <row r="115" spans="1:11" ht="31.5">
      <c r="A115" s="26">
        <v>9</v>
      </c>
      <c r="B115" s="26">
        <v>111</v>
      </c>
      <c r="C115" s="7" t="s">
        <v>5</v>
      </c>
      <c r="D115" s="2" t="s">
        <v>126</v>
      </c>
      <c r="E115" s="3" t="s">
        <v>42</v>
      </c>
      <c r="F115" s="2" t="s">
        <v>25</v>
      </c>
      <c r="G115" s="33" t="str">
        <f t="shared" si="4"/>
        <v>‹</v>
      </c>
      <c r="H115" s="3" t="s">
        <v>28</v>
      </c>
      <c r="I115" s="2" t="s">
        <v>12</v>
      </c>
      <c r="J115" s="8">
        <v>345000</v>
      </c>
      <c r="K115" s="3"/>
    </row>
    <row r="116" spans="1:11" ht="46.5">
      <c r="A116" s="26">
        <v>9</v>
      </c>
      <c r="B116" s="26">
        <v>112</v>
      </c>
      <c r="C116" s="7" t="s">
        <v>5</v>
      </c>
      <c r="D116" s="2" t="s">
        <v>126</v>
      </c>
      <c r="E116" s="3" t="s">
        <v>42</v>
      </c>
      <c r="F116" s="2" t="s">
        <v>23</v>
      </c>
      <c r="G116" s="33" t="str">
        <f t="shared" si="4"/>
        <v>‹</v>
      </c>
      <c r="H116" s="3" t="s">
        <v>190</v>
      </c>
      <c r="I116" s="2" t="s">
        <v>12</v>
      </c>
      <c r="J116" s="8">
        <v>35000</v>
      </c>
      <c r="K116" s="3"/>
    </row>
    <row r="117" spans="1:11" ht="46.5">
      <c r="A117" s="26">
        <v>9</v>
      </c>
      <c r="B117" s="26">
        <v>113</v>
      </c>
      <c r="C117" s="7" t="s">
        <v>5</v>
      </c>
      <c r="D117" s="2" t="s">
        <v>126</v>
      </c>
      <c r="E117" s="3" t="s">
        <v>127</v>
      </c>
      <c r="F117" s="2" t="s">
        <v>6</v>
      </c>
      <c r="G117" s="33" t="str">
        <f>CHAR(139+1)</f>
        <v>Œ</v>
      </c>
      <c r="H117" s="3" t="s">
        <v>191</v>
      </c>
      <c r="I117" s="2" t="s">
        <v>93</v>
      </c>
      <c r="J117" s="8">
        <v>5000</v>
      </c>
      <c r="K117" s="3" t="s">
        <v>99</v>
      </c>
    </row>
    <row r="118" spans="1:11" ht="46.5">
      <c r="A118" s="26">
        <v>9</v>
      </c>
      <c r="B118" s="26">
        <v>114</v>
      </c>
      <c r="C118" s="7" t="s">
        <v>5</v>
      </c>
      <c r="D118" s="2" t="s">
        <v>126</v>
      </c>
      <c r="E118" s="3" t="s">
        <v>192</v>
      </c>
      <c r="F118" s="2" t="s">
        <v>10</v>
      </c>
      <c r="G118" s="33" t="str">
        <f>CHAR(139+2)</f>
        <v></v>
      </c>
      <c r="H118" s="3" t="s">
        <v>193</v>
      </c>
      <c r="I118" s="2" t="s">
        <v>15</v>
      </c>
      <c r="J118" s="8">
        <v>3800000</v>
      </c>
      <c r="K118" s="3"/>
    </row>
    <row r="119" spans="1:11" ht="61.5">
      <c r="A119" s="26">
        <v>9</v>
      </c>
      <c r="B119" s="26">
        <v>115</v>
      </c>
      <c r="C119" s="7" t="s">
        <v>5</v>
      </c>
      <c r="D119" s="2" t="s">
        <v>126</v>
      </c>
      <c r="E119" s="3" t="s">
        <v>194</v>
      </c>
      <c r="F119" s="2" t="s">
        <v>6</v>
      </c>
      <c r="G119" s="33" t="str">
        <f>CHAR(139+3)</f>
        <v>Ž</v>
      </c>
      <c r="H119" s="3" t="s">
        <v>128</v>
      </c>
      <c r="I119" s="2" t="s">
        <v>93</v>
      </c>
      <c r="J119" s="22">
        <v>2000</v>
      </c>
      <c r="K119" s="23" t="s">
        <v>99</v>
      </c>
    </row>
    <row r="120" spans="1:11" ht="46.5">
      <c r="A120" s="26">
        <v>9</v>
      </c>
      <c r="B120" s="26">
        <v>116</v>
      </c>
      <c r="C120" s="7" t="s">
        <v>5</v>
      </c>
      <c r="D120" s="2" t="s">
        <v>126</v>
      </c>
      <c r="E120" s="3" t="s">
        <v>129</v>
      </c>
      <c r="F120" s="2" t="s">
        <v>25</v>
      </c>
      <c r="G120" s="33" t="str">
        <f>CHAR(139+4)</f>
        <v></v>
      </c>
      <c r="H120" s="3" t="s">
        <v>189</v>
      </c>
      <c r="I120" s="35" t="s">
        <v>12</v>
      </c>
      <c r="J120" s="8">
        <v>60000</v>
      </c>
      <c r="K120" s="3"/>
    </row>
    <row r="121" spans="1:11" ht="46.5">
      <c r="A121" s="26">
        <v>9</v>
      </c>
      <c r="B121" s="26">
        <v>117</v>
      </c>
      <c r="C121" s="7" t="s">
        <v>5</v>
      </c>
      <c r="D121" s="2" t="s">
        <v>126</v>
      </c>
      <c r="E121" s="3" t="s">
        <v>129</v>
      </c>
      <c r="F121" s="2" t="s">
        <v>6</v>
      </c>
      <c r="G121" s="33" t="str">
        <f>CHAR(139+4)</f>
        <v></v>
      </c>
      <c r="H121" s="3" t="s">
        <v>110</v>
      </c>
      <c r="I121" s="2" t="s">
        <v>93</v>
      </c>
      <c r="J121" s="8">
        <v>2000</v>
      </c>
      <c r="K121" s="3" t="s">
        <v>99</v>
      </c>
    </row>
    <row r="122" spans="1:11" ht="61.5">
      <c r="A122" s="26">
        <v>9</v>
      </c>
      <c r="B122" s="26">
        <v>118</v>
      </c>
      <c r="C122" s="7" t="s">
        <v>5</v>
      </c>
      <c r="D122" s="2" t="s">
        <v>126</v>
      </c>
      <c r="E122" s="3" t="s">
        <v>130</v>
      </c>
      <c r="F122" s="2" t="s">
        <v>6</v>
      </c>
      <c r="G122" s="33" t="str">
        <f>CHAR(139+5)</f>
        <v></v>
      </c>
      <c r="H122" s="3" t="s">
        <v>131</v>
      </c>
      <c r="I122" s="2" t="s">
        <v>93</v>
      </c>
      <c r="J122" s="22">
        <v>2000</v>
      </c>
      <c r="K122" s="23" t="s">
        <v>99</v>
      </c>
    </row>
    <row r="123" spans="1:11" ht="46.5">
      <c r="A123" s="26">
        <v>9</v>
      </c>
      <c r="B123" s="26">
        <v>119</v>
      </c>
      <c r="C123" s="7" t="s">
        <v>5</v>
      </c>
      <c r="D123" s="2" t="s">
        <v>126</v>
      </c>
      <c r="E123" s="3" t="s">
        <v>132</v>
      </c>
      <c r="F123" s="2" t="s">
        <v>6</v>
      </c>
      <c r="G123" s="33" t="str">
        <f>CHAR(139+6)</f>
        <v>‘</v>
      </c>
      <c r="H123" s="3" t="s">
        <v>110</v>
      </c>
      <c r="I123" s="2" t="s">
        <v>93</v>
      </c>
      <c r="J123" s="22">
        <v>2000</v>
      </c>
      <c r="K123" s="23" t="s">
        <v>99</v>
      </c>
    </row>
    <row r="124" spans="1:11" ht="91.5">
      <c r="A124" s="26">
        <v>9</v>
      </c>
      <c r="B124" s="26">
        <v>120</v>
      </c>
      <c r="C124" s="7" t="s">
        <v>5</v>
      </c>
      <c r="D124" s="2" t="s">
        <v>126</v>
      </c>
      <c r="E124" s="3" t="s">
        <v>133</v>
      </c>
      <c r="F124" s="2" t="s">
        <v>10</v>
      </c>
      <c r="G124" s="33" t="str">
        <f>CHAR(139+7)</f>
        <v>’</v>
      </c>
      <c r="H124" s="3" t="s">
        <v>134</v>
      </c>
      <c r="I124" s="2" t="s">
        <v>15</v>
      </c>
      <c r="J124" s="8">
        <v>500000</v>
      </c>
      <c r="K124" s="3"/>
    </row>
    <row r="125" spans="1:11" ht="31.5">
      <c r="A125" s="26">
        <v>10</v>
      </c>
      <c r="B125" s="26">
        <v>121</v>
      </c>
      <c r="C125" s="7" t="s">
        <v>5</v>
      </c>
      <c r="D125" s="2" t="s">
        <v>135</v>
      </c>
      <c r="E125" s="3" t="s">
        <v>42</v>
      </c>
      <c r="F125" s="2" t="s">
        <v>10</v>
      </c>
      <c r="G125" s="33" t="str">
        <f aca="true" t="shared" si="5" ref="G125:G133">CHAR(139+0)</f>
        <v>‹</v>
      </c>
      <c r="H125" s="14" t="s">
        <v>65</v>
      </c>
      <c r="I125" s="2" t="s">
        <v>15</v>
      </c>
      <c r="J125" s="8">
        <v>10000000</v>
      </c>
      <c r="K125" s="3"/>
    </row>
    <row r="126" spans="1:11" ht="31.5">
      <c r="A126" s="26">
        <v>10</v>
      </c>
      <c r="B126" s="26">
        <v>122</v>
      </c>
      <c r="C126" s="7" t="s">
        <v>5</v>
      </c>
      <c r="D126" s="2" t="s">
        <v>135</v>
      </c>
      <c r="E126" s="3" t="s">
        <v>42</v>
      </c>
      <c r="F126" s="2" t="s">
        <v>10</v>
      </c>
      <c r="G126" s="33" t="str">
        <f t="shared" si="5"/>
        <v>‹</v>
      </c>
      <c r="H126" s="3" t="s">
        <v>43</v>
      </c>
      <c r="I126" s="2" t="s">
        <v>8</v>
      </c>
      <c r="J126" s="8">
        <v>3700</v>
      </c>
      <c r="K126" s="3"/>
    </row>
    <row r="127" spans="1:11" ht="31.5">
      <c r="A127" s="26">
        <v>10</v>
      </c>
      <c r="B127" s="26">
        <v>123</v>
      </c>
      <c r="C127" s="7" t="s">
        <v>5</v>
      </c>
      <c r="D127" s="2" t="s">
        <v>135</v>
      </c>
      <c r="E127" s="3" t="s">
        <v>42</v>
      </c>
      <c r="F127" s="2" t="s">
        <v>6</v>
      </c>
      <c r="G127" s="33" t="str">
        <f t="shared" si="5"/>
        <v>‹</v>
      </c>
      <c r="H127" s="3" t="s">
        <v>60</v>
      </c>
      <c r="I127" s="2" t="s">
        <v>55</v>
      </c>
      <c r="J127" s="23">
        <v>2000</v>
      </c>
      <c r="K127" s="3" t="s">
        <v>99</v>
      </c>
    </row>
    <row r="128" spans="1:11" ht="22.5">
      <c r="A128" s="26">
        <v>10</v>
      </c>
      <c r="B128" s="26">
        <v>124</v>
      </c>
      <c r="C128" s="7" t="s">
        <v>5</v>
      </c>
      <c r="D128" s="2" t="s">
        <v>135</v>
      </c>
      <c r="E128" s="3" t="s">
        <v>42</v>
      </c>
      <c r="F128" s="2" t="s">
        <v>6</v>
      </c>
      <c r="G128" s="33" t="str">
        <f t="shared" si="5"/>
        <v>‹</v>
      </c>
      <c r="H128" s="3" t="s">
        <v>69</v>
      </c>
      <c r="I128" s="2" t="s">
        <v>55</v>
      </c>
      <c r="J128" s="8">
        <v>5000</v>
      </c>
      <c r="K128" s="3" t="s">
        <v>99</v>
      </c>
    </row>
    <row r="129" spans="1:11" ht="31.5">
      <c r="A129" s="26">
        <v>10</v>
      </c>
      <c r="B129" s="26">
        <v>125</v>
      </c>
      <c r="C129" s="7" t="s">
        <v>5</v>
      </c>
      <c r="D129" s="2" t="s">
        <v>135</v>
      </c>
      <c r="E129" s="3" t="s">
        <v>42</v>
      </c>
      <c r="F129" s="2" t="s">
        <v>25</v>
      </c>
      <c r="G129" s="33" t="str">
        <f t="shared" si="5"/>
        <v>‹</v>
      </c>
      <c r="H129" s="3" t="s">
        <v>57</v>
      </c>
      <c r="I129" s="2" t="s">
        <v>12</v>
      </c>
      <c r="J129" s="8">
        <v>105000</v>
      </c>
      <c r="K129" s="29"/>
    </row>
    <row r="130" spans="1:11" ht="31.5">
      <c r="A130" s="26">
        <v>10</v>
      </c>
      <c r="B130" s="26">
        <v>126</v>
      </c>
      <c r="C130" s="7" t="s">
        <v>5</v>
      </c>
      <c r="D130" s="2" t="s">
        <v>135</v>
      </c>
      <c r="E130" s="3" t="s">
        <v>42</v>
      </c>
      <c r="F130" s="2" t="s">
        <v>25</v>
      </c>
      <c r="G130" s="33" t="str">
        <f t="shared" si="5"/>
        <v>‹</v>
      </c>
      <c r="H130" s="3" t="s">
        <v>28</v>
      </c>
      <c r="I130" s="2" t="s">
        <v>12</v>
      </c>
      <c r="J130" s="8">
        <v>345000</v>
      </c>
      <c r="K130" s="3"/>
    </row>
    <row r="131" spans="1:11" ht="31.5">
      <c r="A131" s="26">
        <v>10</v>
      </c>
      <c r="B131" s="26">
        <v>127</v>
      </c>
      <c r="C131" s="7" t="s">
        <v>5</v>
      </c>
      <c r="D131" s="2" t="s">
        <v>135</v>
      </c>
      <c r="E131" s="3" t="s">
        <v>42</v>
      </c>
      <c r="F131" s="2" t="s">
        <v>23</v>
      </c>
      <c r="G131" s="33" t="str">
        <f t="shared" si="5"/>
        <v>‹</v>
      </c>
      <c r="H131" s="3" t="s">
        <v>30</v>
      </c>
      <c r="I131" s="2" t="s">
        <v>93</v>
      </c>
      <c r="J131" s="9">
        <v>0</v>
      </c>
      <c r="K131" s="3"/>
    </row>
    <row r="132" spans="1:11" ht="91.5">
      <c r="A132" s="26">
        <v>10</v>
      </c>
      <c r="B132" s="26">
        <v>128</v>
      </c>
      <c r="C132" s="7" t="s">
        <v>5</v>
      </c>
      <c r="D132" s="2" t="s">
        <v>135</v>
      </c>
      <c r="E132" s="3" t="s">
        <v>42</v>
      </c>
      <c r="F132" s="2" t="s">
        <v>23</v>
      </c>
      <c r="G132" s="33" t="str">
        <f t="shared" si="5"/>
        <v>‹</v>
      </c>
      <c r="H132" s="3" t="s">
        <v>136</v>
      </c>
      <c r="I132" s="2" t="s">
        <v>93</v>
      </c>
      <c r="J132" s="9">
        <v>0</v>
      </c>
      <c r="K132" s="3"/>
    </row>
    <row r="133" spans="1:11" ht="46.5">
      <c r="A133" s="26">
        <v>10</v>
      </c>
      <c r="B133" s="26">
        <v>129</v>
      </c>
      <c r="C133" s="7" t="s">
        <v>5</v>
      </c>
      <c r="D133" s="2" t="s">
        <v>135</v>
      </c>
      <c r="E133" s="3" t="s">
        <v>42</v>
      </c>
      <c r="F133" s="2" t="s">
        <v>10</v>
      </c>
      <c r="G133" s="33" t="str">
        <f t="shared" si="5"/>
        <v>‹</v>
      </c>
      <c r="H133" s="3" t="s">
        <v>195</v>
      </c>
      <c r="I133" s="22" t="s">
        <v>12</v>
      </c>
      <c r="J133" s="22">
        <v>0</v>
      </c>
      <c r="K133" s="30"/>
    </row>
    <row r="134" spans="1:11" ht="76.5">
      <c r="A134" s="26">
        <v>10</v>
      </c>
      <c r="B134" s="26">
        <v>130</v>
      </c>
      <c r="C134" s="7" t="s">
        <v>5</v>
      </c>
      <c r="D134" s="2" t="s">
        <v>135</v>
      </c>
      <c r="E134" s="3" t="s">
        <v>137</v>
      </c>
      <c r="F134" s="2" t="s">
        <v>10</v>
      </c>
      <c r="G134" s="33" t="str">
        <f>CHAR(139+1)</f>
        <v>Œ</v>
      </c>
      <c r="H134" s="3" t="s">
        <v>138</v>
      </c>
      <c r="I134" s="22" t="s">
        <v>15</v>
      </c>
      <c r="J134" s="22">
        <v>250000</v>
      </c>
      <c r="K134" s="30"/>
    </row>
    <row r="135" spans="1:11" ht="46.5">
      <c r="A135" s="26">
        <v>10</v>
      </c>
      <c r="B135" s="26">
        <v>131</v>
      </c>
      <c r="C135" s="7" t="s">
        <v>5</v>
      </c>
      <c r="D135" s="2" t="s">
        <v>135</v>
      </c>
      <c r="E135" s="3" t="s">
        <v>196</v>
      </c>
      <c r="F135" s="2" t="s">
        <v>10</v>
      </c>
      <c r="G135" s="33" t="str">
        <f>CHAR(139+2)</f>
        <v></v>
      </c>
      <c r="H135" s="3" t="s">
        <v>139</v>
      </c>
      <c r="I135" s="22" t="s">
        <v>15</v>
      </c>
      <c r="J135" s="22">
        <v>750000</v>
      </c>
      <c r="K135" s="23"/>
    </row>
    <row r="136" spans="1:11" ht="31.5">
      <c r="A136" s="26">
        <v>10</v>
      </c>
      <c r="B136" s="26">
        <v>132</v>
      </c>
      <c r="C136" s="7" t="s">
        <v>5</v>
      </c>
      <c r="D136" s="2" t="s">
        <v>135</v>
      </c>
      <c r="E136" s="3" t="s">
        <v>196</v>
      </c>
      <c r="F136" s="2" t="s">
        <v>6</v>
      </c>
      <c r="G136" s="33" t="str">
        <f>CHAR(139+2)</f>
        <v></v>
      </c>
      <c r="H136" s="3" t="s">
        <v>110</v>
      </c>
      <c r="I136" s="2" t="s">
        <v>93</v>
      </c>
      <c r="J136" s="22">
        <v>4000</v>
      </c>
      <c r="K136" s="31" t="s">
        <v>99</v>
      </c>
    </row>
    <row r="137" spans="1:11" ht="31.5">
      <c r="A137" s="26">
        <v>11</v>
      </c>
      <c r="B137" s="26">
        <v>133</v>
      </c>
      <c r="C137" s="7" t="s">
        <v>5</v>
      </c>
      <c r="D137" s="2" t="s">
        <v>140</v>
      </c>
      <c r="E137" s="3" t="s">
        <v>42</v>
      </c>
      <c r="F137" s="2" t="s">
        <v>10</v>
      </c>
      <c r="G137" s="33" t="str">
        <f>CHAR(139+0)</f>
        <v>‹</v>
      </c>
      <c r="H137" s="3" t="s">
        <v>68</v>
      </c>
      <c r="I137" s="2" t="s">
        <v>15</v>
      </c>
      <c r="J137" s="8">
        <v>7700000</v>
      </c>
      <c r="K137" s="3"/>
    </row>
    <row r="138" spans="1:11" ht="31.5">
      <c r="A138" s="26">
        <v>11</v>
      </c>
      <c r="B138" s="26">
        <v>134</v>
      </c>
      <c r="C138" s="7" t="s">
        <v>5</v>
      </c>
      <c r="D138" s="2" t="s">
        <v>140</v>
      </c>
      <c r="E138" s="3" t="s">
        <v>42</v>
      </c>
      <c r="F138" s="2" t="s">
        <v>10</v>
      </c>
      <c r="G138" s="33" t="str">
        <f>CHAR(139+0)</f>
        <v>‹</v>
      </c>
      <c r="H138" s="3" t="s">
        <v>43</v>
      </c>
      <c r="I138" s="2" t="s">
        <v>8</v>
      </c>
      <c r="J138" s="8">
        <v>3000</v>
      </c>
      <c r="K138" s="3"/>
    </row>
    <row r="139" spans="1:11" ht="22.5">
      <c r="A139" s="26">
        <v>11</v>
      </c>
      <c r="B139" s="26">
        <v>135</v>
      </c>
      <c r="C139" s="7" t="s">
        <v>5</v>
      </c>
      <c r="D139" s="2" t="s">
        <v>140</v>
      </c>
      <c r="E139" s="3" t="s">
        <v>42</v>
      </c>
      <c r="F139" s="2" t="s">
        <v>6</v>
      </c>
      <c r="G139" s="33" t="str">
        <f>CHAR(139+0)</f>
        <v>‹</v>
      </c>
      <c r="H139" s="3" t="s">
        <v>69</v>
      </c>
      <c r="I139" s="2" t="s">
        <v>93</v>
      </c>
      <c r="J139" s="8">
        <v>5000</v>
      </c>
      <c r="K139" s="3" t="s">
        <v>99</v>
      </c>
    </row>
    <row r="140" spans="1:11" ht="31.5">
      <c r="A140" s="26">
        <v>11</v>
      </c>
      <c r="B140" s="26">
        <v>136</v>
      </c>
      <c r="C140" s="7" t="s">
        <v>5</v>
      </c>
      <c r="D140" s="2" t="s">
        <v>140</v>
      </c>
      <c r="E140" s="3" t="s">
        <v>42</v>
      </c>
      <c r="F140" s="2" t="s">
        <v>6</v>
      </c>
      <c r="G140" s="33" t="str">
        <f>CHAR(139+0)</f>
        <v>‹</v>
      </c>
      <c r="H140" s="3" t="s">
        <v>60</v>
      </c>
      <c r="I140" s="2" t="s">
        <v>93</v>
      </c>
      <c r="J140" s="8">
        <v>2000</v>
      </c>
      <c r="K140" s="3" t="s">
        <v>99</v>
      </c>
    </row>
    <row r="141" spans="1:11" ht="61.5">
      <c r="A141" s="26">
        <v>11</v>
      </c>
      <c r="B141" s="26">
        <v>137</v>
      </c>
      <c r="C141" s="7" t="s">
        <v>5</v>
      </c>
      <c r="D141" s="2" t="s">
        <v>140</v>
      </c>
      <c r="E141" s="3" t="s">
        <v>141</v>
      </c>
      <c r="F141" s="2" t="s">
        <v>25</v>
      </c>
      <c r="G141" s="33" t="str">
        <f>CHAR(139+1)</f>
        <v>Œ</v>
      </c>
      <c r="H141" s="3" t="s">
        <v>57</v>
      </c>
      <c r="I141" s="2" t="s">
        <v>12</v>
      </c>
      <c r="J141" s="8">
        <v>21000</v>
      </c>
      <c r="K141" s="3"/>
    </row>
    <row r="142" spans="1:11" ht="61.5">
      <c r="A142" s="26">
        <v>11</v>
      </c>
      <c r="B142" s="26">
        <v>138</v>
      </c>
      <c r="C142" s="7" t="s">
        <v>5</v>
      </c>
      <c r="D142" s="2" t="s">
        <v>140</v>
      </c>
      <c r="E142" s="3" t="s">
        <v>141</v>
      </c>
      <c r="F142" s="2" t="s">
        <v>25</v>
      </c>
      <c r="G142" s="33" t="str">
        <f>CHAR(139+1)</f>
        <v>Œ</v>
      </c>
      <c r="H142" s="3" t="s">
        <v>28</v>
      </c>
      <c r="I142" s="2" t="s">
        <v>12</v>
      </c>
      <c r="J142" s="8">
        <v>69000</v>
      </c>
      <c r="K142" s="3"/>
    </row>
    <row r="143" spans="1:11" ht="61.5">
      <c r="A143" s="26">
        <v>11</v>
      </c>
      <c r="B143" s="26">
        <v>139</v>
      </c>
      <c r="C143" s="7" t="s">
        <v>5</v>
      </c>
      <c r="D143" s="2" t="s">
        <v>140</v>
      </c>
      <c r="E143" s="3" t="s">
        <v>197</v>
      </c>
      <c r="F143" s="2" t="s">
        <v>10</v>
      </c>
      <c r="G143" s="33" t="str">
        <f>CHAR(139+3)</f>
        <v>Ž</v>
      </c>
      <c r="H143" s="3" t="s">
        <v>142</v>
      </c>
      <c r="I143" s="2" t="s">
        <v>15</v>
      </c>
      <c r="J143" s="8">
        <v>1100000</v>
      </c>
      <c r="K143" s="3"/>
    </row>
    <row r="144" spans="1:11" ht="31.5">
      <c r="A144" s="26">
        <v>11</v>
      </c>
      <c r="B144" s="26">
        <v>140</v>
      </c>
      <c r="C144" s="7" t="s">
        <v>5</v>
      </c>
      <c r="D144" s="2" t="s">
        <v>140</v>
      </c>
      <c r="E144" s="3" t="s">
        <v>143</v>
      </c>
      <c r="F144" s="2" t="s">
        <v>10</v>
      </c>
      <c r="G144" s="33" t="str">
        <f>CHAR(139+2)</f>
        <v></v>
      </c>
      <c r="H144" s="3" t="s">
        <v>144</v>
      </c>
      <c r="I144" s="2" t="s">
        <v>15</v>
      </c>
      <c r="J144" s="8">
        <v>10000000</v>
      </c>
      <c r="K144" s="3"/>
    </row>
    <row r="145" spans="1:11" ht="46.5">
      <c r="A145" s="26">
        <v>11</v>
      </c>
      <c r="B145" s="26">
        <v>141</v>
      </c>
      <c r="C145" s="7" t="s">
        <v>5</v>
      </c>
      <c r="D145" s="2" t="s">
        <v>140</v>
      </c>
      <c r="E145" s="3" t="s">
        <v>145</v>
      </c>
      <c r="F145" s="2" t="s">
        <v>6</v>
      </c>
      <c r="G145" s="33" t="str">
        <f>CHAR(139+4)</f>
        <v></v>
      </c>
      <c r="H145" s="14" t="s">
        <v>146</v>
      </c>
      <c r="I145" s="2" t="s">
        <v>93</v>
      </c>
      <c r="J145" s="8">
        <v>500</v>
      </c>
      <c r="K145" s="3" t="s">
        <v>99</v>
      </c>
    </row>
    <row r="146" spans="1:11" ht="46.5">
      <c r="A146" s="26">
        <v>11</v>
      </c>
      <c r="B146" s="26">
        <v>142</v>
      </c>
      <c r="C146" s="7" t="s">
        <v>5</v>
      </c>
      <c r="D146" s="2" t="s">
        <v>140</v>
      </c>
      <c r="E146" s="3" t="s">
        <v>145</v>
      </c>
      <c r="F146" s="2" t="s">
        <v>25</v>
      </c>
      <c r="G146" s="33" t="str">
        <f>CHAR(139+4)</f>
        <v></v>
      </c>
      <c r="H146" s="7" t="s">
        <v>147</v>
      </c>
      <c r="I146" s="2" t="s">
        <v>8</v>
      </c>
      <c r="J146" s="8">
        <v>10000</v>
      </c>
      <c r="K146" s="3"/>
    </row>
    <row r="147" spans="1:11" ht="31.5">
      <c r="A147" s="26">
        <v>12</v>
      </c>
      <c r="B147" s="26">
        <v>143</v>
      </c>
      <c r="C147" s="7" t="s">
        <v>5</v>
      </c>
      <c r="D147" s="2" t="s">
        <v>148</v>
      </c>
      <c r="E147" s="3" t="s">
        <v>42</v>
      </c>
      <c r="F147" s="2" t="s">
        <v>10</v>
      </c>
      <c r="G147" s="33" t="str">
        <f>CHAR(139+0)</f>
        <v>‹</v>
      </c>
      <c r="H147" s="20" t="s">
        <v>68</v>
      </c>
      <c r="I147" s="2" t="s">
        <v>15</v>
      </c>
      <c r="J147" s="8">
        <v>8800000</v>
      </c>
      <c r="K147" s="3"/>
    </row>
    <row r="148" spans="1:11" ht="31.5">
      <c r="A148" s="26">
        <v>12</v>
      </c>
      <c r="B148" s="26">
        <v>144</v>
      </c>
      <c r="C148" s="7" t="s">
        <v>5</v>
      </c>
      <c r="D148" s="2" t="s">
        <v>148</v>
      </c>
      <c r="E148" s="3" t="s">
        <v>42</v>
      </c>
      <c r="F148" s="2" t="s">
        <v>10</v>
      </c>
      <c r="G148" s="33" t="str">
        <f>CHAR(139+0)</f>
        <v>‹</v>
      </c>
      <c r="H148" s="3" t="s">
        <v>43</v>
      </c>
      <c r="I148" s="2" t="s">
        <v>8</v>
      </c>
      <c r="J148" s="8">
        <v>3200</v>
      </c>
      <c r="K148" s="3"/>
    </row>
    <row r="149" spans="1:11" ht="31.5">
      <c r="A149" s="26">
        <v>12</v>
      </c>
      <c r="B149" s="26">
        <v>145</v>
      </c>
      <c r="C149" s="7" t="s">
        <v>5</v>
      </c>
      <c r="D149" s="2" t="s">
        <v>148</v>
      </c>
      <c r="E149" s="3" t="s">
        <v>42</v>
      </c>
      <c r="F149" s="2" t="s">
        <v>6</v>
      </c>
      <c r="G149" s="33" t="str">
        <f>CHAR(139+0)</f>
        <v>‹</v>
      </c>
      <c r="H149" s="3" t="s">
        <v>60</v>
      </c>
      <c r="I149" s="2" t="s">
        <v>93</v>
      </c>
      <c r="J149" s="8">
        <v>2000</v>
      </c>
      <c r="K149" s="3" t="s">
        <v>24</v>
      </c>
    </row>
    <row r="150" spans="1:11" ht="22.5">
      <c r="A150" s="26">
        <v>12</v>
      </c>
      <c r="B150" s="26">
        <v>146</v>
      </c>
      <c r="C150" s="7" t="s">
        <v>5</v>
      </c>
      <c r="D150" s="2" t="s">
        <v>148</v>
      </c>
      <c r="E150" s="3" t="s">
        <v>42</v>
      </c>
      <c r="F150" s="2" t="s">
        <v>6</v>
      </c>
      <c r="G150" s="33" t="str">
        <f>CHAR(139+0)</f>
        <v>‹</v>
      </c>
      <c r="H150" s="3" t="s">
        <v>69</v>
      </c>
      <c r="I150" s="2" t="s">
        <v>93</v>
      </c>
      <c r="J150" s="8">
        <v>5000</v>
      </c>
      <c r="K150" s="3" t="s">
        <v>99</v>
      </c>
    </row>
    <row r="151" spans="1:11" ht="31.5">
      <c r="A151" s="26">
        <v>12</v>
      </c>
      <c r="B151" s="26">
        <v>147</v>
      </c>
      <c r="C151" s="7" t="s">
        <v>5</v>
      </c>
      <c r="D151" s="2" t="s">
        <v>148</v>
      </c>
      <c r="E151" s="3" t="s">
        <v>198</v>
      </c>
      <c r="F151" s="2" t="s">
        <v>25</v>
      </c>
      <c r="G151" s="33" t="str">
        <f>CHAR(139+1)</f>
        <v>Œ</v>
      </c>
      <c r="H151" s="3" t="s">
        <v>57</v>
      </c>
      <c r="I151" s="2" t="s">
        <v>12</v>
      </c>
      <c r="J151" s="8">
        <v>7000</v>
      </c>
      <c r="K151" s="3"/>
    </row>
    <row r="152" spans="1:11" ht="31.5">
      <c r="A152" s="26">
        <v>12</v>
      </c>
      <c r="B152" s="26">
        <v>148</v>
      </c>
      <c r="C152" s="7" t="s">
        <v>5</v>
      </c>
      <c r="D152" s="2" t="s">
        <v>148</v>
      </c>
      <c r="E152" s="3" t="s">
        <v>198</v>
      </c>
      <c r="F152" s="2" t="s">
        <v>25</v>
      </c>
      <c r="G152" s="33" t="str">
        <f>CHAR(139+1)</f>
        <v>Œ</v>
      </c>
      <c r="H152" s="3" t="s">
        <v>28</v>
      </c>
      <c r="I152" s="2" t="s">
        <v>12</v>
      </c>
      <c r="J152" s="8">
        <v>23000</v>
      </c>
      <c r="K152" s="3"/>
    </row>
    <row r="153" spans="1:11" ht="31.5">
      <c r="A153" s="26">
        <v>12</v>
      </c>
      <c r="B153" s="26">
        <v>149</v>
      </c>
      <c r="C153" s="7" t="s">
        <v>5</v>
      </c>
      <c r="D153" s="2" t="s">
        <v>148</v>
      </c>
      <c r="E153" s="3" t="s">
        <v>150</v>
      </c>
      <c r="F153" s="2" t="s">
        <v>10</v>
      </c>
      <c r="G153" s="33" t="str">
        <f>CHAR(139+2)</f>
        <v></v>
      </c>
      <c r="H153" s="3" t="s">
        <v>151</v>
      </c>
      <c r="I153" s="2" t="s">
        <v>15</v>
      </c>
      <c r="J153" s="8">
        <v>10000000</v>
      </c>
      <c r="K153" s="3"/>
    </row>
    <row r="154" spans="1:11" ht="31.5">
      <c r="A154" s="26">
        <v>12</v>
      </c>
      <c r="B154" s="26">
        <v>150</v>
      </c>
      <c r="C154" s="7" t="s">
        <v>5</v>
      </c>
      <c r="D154" s="2" t="s">
        <v>148</v>
      </c>
      <c r="E154" s="3" t="s">
        <v>152</v>
      </c>
      <c r="F154" s="2" t="s">
        <v>6</v>
      </c>
      <c r="G154" s="33" t="str">
        <f>CHAR(139+3)</f>
        <v>Ž</v>
      </c>
      <c r="H154" s="3" t="s">
        <v>153</v>
      </c>
      <c r="I154" s="2" t="s">
        <v>93</v>
      </c>
      <c r="J154" s="8">
        <v>4000</v>
      </c>
      <c r="K154" s="3" t="s">
        <v>99</v>
      </c>
    </row>
    <row r="155" spans="1:11" ht="31.5">
      <c r="A155" s="26">
        <v>12</v>
      </c>
      <c r="B155" s="26">
        <v>151</v>
      </c>
      <c r="C155" s="7" t="s">
        <v>5</v>
      </c>
      <c r="D155" s="2" t="s">
        <v>148</v>
      </c>
      <c r="E155" s="3" t="s">
        <v>154</v>
      </c>
      <c r="F155" s="2" t="s">
        <v>6</v>
      </c>
      <c r="G155" s="33" t="str">
        <f>CHAR(139+4)</f>
        <v></v>
      </c>
      <c r="H155" s="3" t="s">
        <v>155</v>
      </c>
      <c r="I155" s="2" t="s">
        <v>93</v>
      </c>
      <c r="J155" s="8">
        <v>500</v>
      </c>
      <c r="K155" s="3" t="s">
        <v>99</v>
      </c>
    </row>
    <row r="156" ht="23.25">
      <c r="G156" s="34"/>
    </row>
    <row r="157" spans="3:7" ht="23.25">
      <c r="C157" s="16"/>
      <c r="G157" s="34"/>
    </row>
    <row r="158" spans="3:7" ht="23.25">
      <c r="C158" s="16"/>
      <c r="G158" s="34"/>
    </row>
    <row r="159" spans="3:7" ht="23.25">
      <c r="C159" s="17"/>
      <c r="D159" s="25"/>
      <c r="G159" s="34"/>
    </row>
    <row r="160" spans="3:7" ht="23.25">
      <c r="C160" s="17"/>
      <c r="G160" s="34"/>
    </row>
    <row r="161" spans="3:7" ht="23.25">
      <c r="C161" s="17"/>
      <c r="G161" s="34"/>
    </row>
    <row r="162" ht="23.25">
      <c r="G162" s="34"/>
    </row>
    <row r="163" spans="3:7" ht="23.25">
      <c r="C163" s="17"/>
      <c r="G163" s="34"/>
    </row>
    <row r="164" spans="3:7" ht="23.25">
      <c r="C164" s="17"/>
      <c r="G164" s="34"/>
    </row>
    <row r="165" spans="3:7" ht="23.25">
      <c r="C165" s="17"/>
      <c r="G165" s="34"/>
    </row>
    <row r="166" spans="3:7" ht="23.25">
      <c r="C166" s="17"/>
      <c r="G166" s="34"/>
    </row>
    <row r="167" ht="23.25">
      <c r="G167" s="34"/>
    </row>
    <row r="168" ht="23.25">
      <c r="G168" s="34"/>
    </row>
    <row r="169" ht="23.25">
      <c r="G169" s="34"/>
    </row>
    <row r="170" ht="23.25">
      <c r="G170" s="34"/>
    </row>
    <row r="171" ht="23.25">
      <c r="G171" s="34"/>
    </row>
    <row r="172" ht="23.25">
      <c r="G172" s="34"/>
    </row>
    <row r="175" spans="7:8" ht="15">
      <c r="G175" s="17" t="s">
        <v>172</v>
      </c>
      <c r="H175" s="1">
        <f>CODE(G175)</f>
        <v>140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I1"/>
  <sheetViews>
    <sheetView workbookViewId="0" topLeftCell="A1">
      <selection activeCell="A2" sqref="A2"/>
    </sheetView>
  </sheetViews>
  <sheetFormatPr defaultColWidth="8.88671875" defaultRowHeight="15"/>
  <cols>
    <col min="1" max="1" width="6.88671875" style="40" customWidth="1"/>
    <col min="2" max="2" width="12.21484375" style="57" customWidth="1"/>
    <col min="3" max="3" width="12.10546875" style="57" customWidth="1"/>
    <col min="4" max="4" width="3.77734375" style="56" customWidth="1"/>
    <col min="5" max="5" width="18.3359375" style="57" customWidth="1"/>
    <col min="6" max="6" width="8.99609375" style="57" customWidth="1"/>
    <col min="7" max="7" width="10.21484375" style="68" customWidth="1"/>
    <col min="8" max="8" width="9.6640625" style="57" customWidth="1"/>
    <col min="9" max="9" width="8.99609375" style="57" customWidth="1"/>
    <col min="10" max="16384" width="8.88671875" style="40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I13"/>
  <sheetViews>
    <sheetView workbookViewId="0" topLeftCell="A1">
      <selection activeCell="G28" sqref="G28"/>
    </sheetView>
  </sheetViews>
  <sheetFormatPr defaultColWidth="8.88671875" defaultRowHeight="15"/>
  <cols>
    <col min="1" max="1" width="6.88671875" style="40" customWidth="1"/>
    <col min="2" max="2" width="12.21484375" style="57" customWidth="1"/>
    <col min="3" max="3" width="12.10546875" style="57" customWidth="1"/>
    <col min="4" max="4" width="3.77734375" style="56" customWidth="1"/>
    <col min="5" max="5" width="18.3359375" style="57" customWidth="1"/>
    <col min="6" max="6" width="8.99609375" style="57" customWidth="1"/>
    <col min="7" max="7" width="10.21484375" style="68" customWidth="1"/>
    <col min="8" max="8" width="9.6640625" style="57" customWidth="1"/>
    <col min="9" max="9" width="8.99609375" style="57" customWidth="1"/>
    <col min="10" max="16384" width="8.88671875" style="40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tr">
        <f>'TO MAKE TABLES'!D4</f>
        <v>Capacity</v>
      </c>
      <c r="B2" s="81" t="str">
        <f>'TO MAKE TABLES'!E4</f>
        <v>Corridor Wide</v>
      </c>
      <c r="C2" s="81" t="str">
        <f>'TO MAKE TABLES'!F4</f>
        <v>Physical</v>
      </c>
      <c r="D2" s="81" t="str">
        <f>'TO MAKE TABLES'!G4</f>
        <v>NA</v>
      </c>
      <c r="E2" s="81" t="str">
        <f>'TO MAKE TABLES'!H4</f>
        <v>Add "No Parking During Evacuation" Placards</v>
      </c>
      <c r="F2" s="81" t="str">
        <f>'TO MAKE TABLES'!I4</f>
        <v>Short</v>
      </c>
      <c r="G2" s="81">
        <f>'TO MAKE TABLES'!J4</f>
        <v>2400</v>
      </c>
      <c r="H2" s="81" t="str">
        <f>'TO MAKE TABLES'!K4</f>
        <v>County</v>
      </c>
      <c r="I2" s="81">
        <f>'TO MAKE TABLES'!L4</f>
        <v>0</v>
      </c>
    </row>
    <row r="3" spans="1:9" ht="12.75">
      <c r="A3" s="81" t="str">
        <f>'TO MAKE TABLES'!D5</f>
        <v>Capacity</v>
      </c>
      <c r="B3" s="81" t="str">
        <f>'TO MAKE TABLES'!E5</f>
        <v>Corridor Wide</v>
      </c>
      <c r="C3" s="81" t="str">
        <f>'TO MAKE TABLES'!F5</f>
        <v>Physical</v>
      </c>
      <c r="D3" s="81" t="str">
        <f>'TO MAKE TABLES'!G5</f>
        <v>NA</v>
      </c>
      <c r="E3" s="81" t="str">
        <f>'TO MAKE TABLES'!H5</f>
        <v>Widen to 42 feet</v>
      </c>
      <c r="F3" s="81" t="str">
        <f>'TO MAKE TABLES'!I5</f>
        <v>Long</v>
      </c>
      <c r="G3" s="81">
        <f>'TO MAKE TABLES'!J5</f>
        <v>400000</v>
      </c>
      <c r="H3" s="81" t="str">
        <f>'TO MAKE TABLES'!K5</f>
        <v>County</v>
      </c>
      <c r="I3" s="81">
        <f>'TO MAKE TABLES'!L5</f>
        <v>0</v>
      </c>
    </row>
    <row r="4" spans="1:9" ht="24">
      <c r="A4" s="81" t="str">
        <f>'TO MAKE TABLES'!D6</f>
        <v>Capacity</v>
      </c>
      <c r="B4" s="81" t="str">
        <f>'TO MAKE TABLES'!E6</f>
        <v>Corridor Wide</v>
      </c>
      <c r="C4" s="81" t="str">
        <f>'TO MAKE TABLES'!F6</f>
        <v>Physical</v>
      </c>
      <c r="D4" s="81" t="str">
        <f>'TO MAKE TABLES'!G6</f>
        <v>NA</v>
      </c>
      <c r="E4" s="81" t="str">
        <f>'TO MAKE TABLES'!H6</f>
        <v>Install Coastal Evacuation Route Signs</v>
      </c>
      <c r="F4" s="81" t="str">
        <f>'TO MAKE TABLES'!I6</f>
        <v>Short</v>
      </c>
      <c r="G4" s="81">
        <f>'TO MAKE TABLES'!J6</f>
        <v>1500</v>
      </c>
      <c r="H4" s="81" t="str">
        <f>'TO MAKE TABLES'!K6</f>
        <v>County</v>
      </c>
      <c r="I4" s="81">
        <f>'TO MAKE TABLES'!L6</f>
        <v>0</v>
      </c>
    </row>
    <row r="5" spans="1:9" ht="24">
      <c r="A5" s="81" t="str">
        <f>'TO MAKE TABLES'!D7</f>
        <v>Capacity</v>
      </c>
      <c r="B5" s="81" t="str">
        <f>'TO MAKE TABLES'!E7</f>
        <v>Corridor Wide</v>
      </c>
      <c r="C5" s="81" t="str">
        <f>'TO MAKE TABLES'!F7</f>
        <v>Operational</v>
      </c>
      <c r="D5" s="81" t="str">
        <f>'TO MAKE TABLES'!G7</f>
        <v>NA</v>
      </c>
      <c r="E5" s="81" t="str">
        <f>'TO MAKE TABLES'!H7</f>
        <v>Enforce "No Parking During Evacuations"</v>
      </c>
      <c r="F5" s="81" t="str">
        <f>'TO MAKE TABLES'!I7</f>
        <v>During Evacuation</v>
      </c>
      <c r="G5" s="81">
        <f>'TO MAKE TABLES'!J7</f>
        <v>2300</v>
      </c>
      <c r="H5" s="81" t="str">
        <f>'TO MAKE TABLES'!K7</f>
        <v>Municipality</v>
      </c>
      <c r="I5" s="81" t="str">
        <f>'TO MAKE TABLES'!L7</f>
        <v>Daily</v>
      </c>
    </row>
    <row r="6" spans="1:9" ht="24">
      <c r="A6" s="81" t="str">
        <f>'TO MAKE TABLES'!D8</f>
        <v>Capacity</v>
      </c>
      <c r="B6" s="81" t="str">
        <f>'TO MAKE TABLES'!E8</f>
        <v>Corridor Wide</v>
      </c>
      <c r="C6" s="81" t="str">
        <f>'TO MAKE TABLES'!F8</f>
        <v>System Management</v>
      </c>
      <c r="D6" s="81" t="str">
        <f>'TO MAKE TABLES'!G8</f>
        <v>NA</v>
      </c>
      <c r="E6" s="81" t="str">
        <f>'TO MAKE TABLES'!H8</f>
        <v>Plan to focus on Intense Inundation Areas</v>
      </c>
      <c r="F6" s="81" t="str">
        <f>'TO MAKE TABLES'!I8</f>
        <v>Short</v>
      </c>
      <c r="G6" s="81">
        <f>'TO MAKE TABLES'!J8</f>
        <v>0</v>
      </c>
      <c r="H6" s="81" t="str">
        <f>'TO MAKE TABLES'!K8</f>
        <v>MCOEM</v>
      </c>
      <c r="I6" s="81">
        <f>'TO MAKE TABLES'!L8</f>
        <v>0</v>
      </c>
    </row>
    <row r="7" spans="1:9" ht="24">
      <c r="A7" s="81" t="str">
        <f>'TO MAKE TABLES'!D9</f>
        <v>Flooding</v>
      </c>
      <c r="B7" s="81" t="str">
        <f>'TO MAKE TABLES'!E9</f>
        <v>Flat Creek Bridge (Bridge R-7)</v>
      </c>
      <c r="C7" s="81" t="str">
        <f>'TO MAKE TABLES'!F9</f>
        <v>Physical</v>
      </c>
      <c r="D7" s="111" t="str">
        <f>'TO MAKE TABLES'!G9</f>
        <v>Œ</v>
      </c>
      <c r="E7" s="81" t="str">
        <f>'TO MAKE TABLES'!H9</f>
        <v>New Bridge</v>
      </c>
      <c r="F7" s="81" t="str">
        <f>'TO MAKE TABLES'!I9</f>
        <v>Short </v>
      </c>
      <c r="G7" s="81">
        <f>'TO MAKE TABLES'!J9</f>
        <v>0</v>
      </c>
      <c r="H7" s="81" t="str">
        <f>'TO MAKE TABLES'!K9</f>
        <v>N/A</v>
      </c>
      <c r="I7" s="81" t="str">
        <f>'TO MAKE TABLES'!L9</f>
        <v>Project is Completed</v>
      </c>
    </row>
    <row r="8" spans="1:9" ht="24">
      <c r="A8" s="81" t="str">
        <f>'TO MAKE TABLES'!D10</f>
        <v>Flooding</v>
      </c>
      <c r="B8" s="81" t="str">
        <f>'TO MAKE TABLES'!E10</f>
        <v>East Creek</v>
      </c>
      <c r="C8" s="81" t="str">
        <f>'TO MAKE TABLES'!F10</f>
        <v>Physical</v>
      </c>
      <c r="D8" s="111" t="str">
        <f>'TO MAKE TABLES'!G10</f>
        <v>Ž</v>
      </c>
      <c r="E8" s="81" t="str">
        <f>'TO MAKE TABLES'!H10</f>
        <v>Elevate Roadway, Improve Drainage</v>
      </c>
      <c r="F8" s="81" t="str">
        <f>'TO MAKE TABLES'!I10</f>
        <v>Long</v>
      </c>
      <c r="G8" s="81">
        <f>'TO MAKE TABLES'!J10</f>
        <v>10000000</v>
      </c>
      <c r="H8" s="81" t="str">
        <f>'TO MAKE TABLES'!K10</f>
        <v>State</v>
      </c>
      <c r="I8" s="81">
        <f>'TO MAKE TABLES'!L10</f>
        <v>0</v>
      </c>
    </row>
    <row r="9" spans="1:9" ht="24">
      <c r="A9" s="81" t="str">
        <f>'TO MAKE TABLES'!D11</f>
        <v>Capacity</v>
      </c>
      <c r="B9" s="81" t="str">
        <f>'TO MAKE TABLES'!E11</f>
        <v>Washington Avenue to SR 36</v>
      </c>
      <c r="C9" s="81" t="str">
        <f>'TO MAKE TABLES'!F11</f>
        <v>Physical</v>
      </c>
      <c r="D9" s="111" t="str">
        <f>'TO MAKE TABLES'!G11</f>
        <v></v>
      </c>
      <c r="E9" s="81" t="str">
        <f>'TO MAKE TABLES'!H11</f>
        <v>Hard Running Shoulder</v>
      </c>
      <c r="F9" s="81" t="str">
        <f>'TO MAKE TABLES'!I11</f>
        <v>Intermediate</v>
      </c>
      <c r="G9" s="81">
        <f>'TO MAKE TABLES'!J11</f>
        <v>50000</v>
      </c>
      <c r="H9" s="81" t="str">
        <f>'TO MAKE TABLES'!K11</f>
        <v>State/County</v>
      </c>
      <c r="I9" s="81">
        <f>'TO MAKE TABLES'!L11</f>
        <v>0</v>
      </c>
    </row>
    <row r="10" spans="1:9" ht="24">
      <c r="A10" s="81" t="str">
        <f>'TO MAKE TABLES'!D12</f>
        <v>Capacity</v>
      </c>
      <c r="B10" s="81" t="str">
        <f>'TO MAKE TABLES'!E12</f>
        <v>Washington Avenue to SR 36</v>
      </c>
      <c r="C10" s="81" t="str">
        <f>'TO MAKE TABLES'!F12</f>
        <v>Physical</v>
      </c>
      <c r="D10" s="111" t="str">
        <f>'TO MAKE TABLES'!G12</f>
        <v></v>
      </c>
      <c r="E10" s="81" t="str">
        <f>'TO MAKE TABLES'!H12</f>
        <v>Relocate Utilities</v>
      </c>
      <c r="F10" s="81" t="str">
        <f>'TO MAKE TABLES'!I12</f>
        <v>Intermediate</v>
      </c>
      <c r="G10" s="81">
        <f>'TO MAKE TABLES'!J12</f>
        <v>35000</v>
      </c>
      <c r="H10" s="81" t="str">
        <f>'TO MAKE TABLES'!K12</f>
        <v>State/County</v>
      </c>
      <c r="I10" s="81">
        <f>'TO MAKE TABLES'!L12</f>
        <v>0</v>
      </c>
    </row>
    <row r="11" spans="1:9" ht="36">
      <c r="A11" s="81" t="str">
        <f>'TO MAKE TABLES'!D13</f>
        <v>Capacity</v>
      </c>
      <c r="B11" s="81" t="str">
        <f>'TO MAKE TABLES'!E13</f>
        <v>Hemlock Street</v>
      </c>
      <c r="C11" s="81" t="str">
        <f>'TO MAKE TABLES'!F13</f>
        <v>Operational</v>
      </c>
      <c r="D11" s="111" t="str">
        <f>'TO MAKE TABLES'!G13</f>
        <v></v>
      </c>
      <c r="E11" s="81" t="str">
        <f>'TO MAKE TABLES'!H13</f>
        <v>Two-phase signal during evacuations.  Divert NB Traffic.</v>
      </c>
      <c r="F11" s="81" t="str">
        <f>'TO MAKE TABLES'!I13</f>
        <v>During Evacuations</v>
      </c>
      <c r="G11" s="81">
        <f>'TO MAKE TABLES'!J13</f>
        <v>4000</v>
      </c>
      <c r="H11" s="81" t="str">
        <f>'TO MAKE TABLES'!K13</f>
        <v>County/Local</v>
      </c>
      <c r="I11" s="81" t="str">
        <f>'TO MAKE TABLES'!L13</f>
        <v>Daily</v>
      </c>
    </row>
    <row r="12" spans="1:9" ht="24">
      <c r="A12" s="81" t="str">
        <f>'TO MAKE TABLES'!D14</f>
        <v>Flooding</v>
      </c>
      <c r="B12" s="81" t="str">
        <f>'TO MAKE TABLES'!E14</f>
        <v>SR 36/Union Ave</v>
      </c>
      <c r="C12" s="81" t="str">
        <f>'TO MAKE TABLES'!F14</f>
        <v>Technological</v>
      </c>
      <c r="D12" s="111" t="str">
        <f>'TO MAKE TABLES'!G14</f>
        <v></v>
      </c>
      <c r="E12" s="81" t="str">
        <f>'TO MAKE TABLES'!H14</f>
        <v>LED and Backup Power for Signals</v>
      </c>
      <c r="F12" s="81" t="str">
        <f>'TO MAKE TABLES'!I14</f>
        <v>Intermediate</v>
      </c>
      <c r="G12" s="81">
        <f>'TO MAKE TABLES'!J14</f>
        <v>7000</v>
      </c>
      <c r="H12" s="81" t="str">
        <f>'TO MAKE TABLES'!K14</f>
        <v>State</v>
      </c>
      <c r="I12" s="81" t="str">
        <f>'TO MAKE TABLES'!L14</f>
        <v>location</v>
      </c>
    </row>
    <row r="13" spans="1:9" ht="24">
      <c r="A13" s="81" t="str">
        <f>'TO MAKE TABLES'!D15</f>
        <v>Flooding</v>
      </c>
      <c r="B13" s="81" t="str">
        <f>'TO MAKE TABLES'!E15</f>
        <v>SR 36/Union Ave</v>
      </c>
      <c r="C13" s="81" t="str">
        <f>'TO MAKE TABLES'!F15</f>
        <v>Technological</v>
      </c>
      <c r="D13" s="111" t="str">
        <f>'TO MAKE TABLES'!G15</f>
        <v></v>
      </c>
      <c r="E13" s="81" t="str">
        <f>'TO MAKE TABLES'!H15</f>
        <v>Upgrade signals for wireless control</v>
      </c>
      <c r="F13" s="81" t="str">
        <f>'TO MAKE TABLES'!I15</f>
        <v>Intermediate</v>
      </c>
      <c r="G13" s="81">
        <f>'TO MAKE TABLES'!J15</f>
        <v>23000</v>
      </c>
      <c r="H13" s="81" t="str">
        <f>'TO MAKE TABLES'!K15</f>
        <v>State/County</v>
      </c>
      <c r="I13" s="81" t="str">
        <f>'TO MAKE TABLES'!L15</f>
        <v>location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I14"/>
  <sheetViews>
    <sheetView workbookViewId="0" topLeftCell="A1">
      <selection activeCell="D9" sqref="D9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">
        <v>5</v>
      </c>
      <c r="B2" s="86" t="s">
        <v>42</v>
      </c>
      <c r="C2" s="86" t="s">
        <v>10</v>
      </c>
      <c r="D2" s="95" t="s">
        <v>201</v>
      </c>
      <c r="E2" s="86" t="s">
        <v>43</v>
      </c>
      <c r="F2" s="86" t="s">
        <v>8</v>
      </c>
      <c r="G2" s="90">
        <v>1400</v>
      </c>
      <c r="H2" s="86" t="s">
        <v>356</v>
      </c>
      <c r="I2" s="86"/>
    </row>
    <row r="3" spans="1:9" ht="36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61</v>
      </c>
      <c r="F3" s="86" t="s">
        <v>8</v>
      </c>
      <c r="G3" s="90">
        <v>2000</v>
      </c>
      <c r="H3" s="86" t="s">
        <v>356</v>
      </c>
      <c r="I3" s="86"/>
    </row>
    <row r="4" spans="1:9" ht="24">
      <c r="A4" s="81" t="s">
        <v>5</v>
      </c>
      <c r="B4" s="86" t="s">
        <v>42</v>
      </c>
      <c r="C4" s="86" t="s">
        <v>6</v>
      </c>
      <c r="D4" s="95" t="s">
        <v>201</v>
      </c>
      <c r="E4" s="86" t="s">
        <v>60</v>
      </c>
      <c r="F4" s="86" t="s">
        <v>93</v>
      </c>
      <c r="G4" s="90">
        <v>2000</v>
      </c>
      <c r="H4" s="86" t="s">
        <v>348</v>
      </c>
      <c r="I4" s="86"/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173</v>
      </c>
      <c r="F5" s="86" t="s">
        <v>8</v>
      </c>
      <c r="G5" s="90">
        <v>0</v>
      </c>
      <c r="H5" s="86" t="s">
        <v>357</v>
      </c>
      <c r="I5" s="86"/>
    </row>
    <row r="6" spans="1:9" ht="24">
      <c r="A6" s="81" t="s">
        <v>29</v>
      </c>
      <c r="B6" s="86" t="s">
        <v>42</v>
      </c>
      <c r="C6" s="86" t="s">
        <v>23</v>
      </c>
      <c r="D6" s="95" t="s">
        <v>201</v>
      </c>
      <c r="E6" s="86" t="s">
        <v>30</v>
      </c>
      <c r="F6" s="86" t="s">
        <v>93</v>
      </c>
      <c r="G6" s="90">
        <v>0</v>
      </c>
      <c r="H6" s="91" t="s">
        <v>352</v>
      </c>
      <c r="I6" s="91"/>
    </row>
    <row r="7" spans="1:9" ht="24">
      <c r="A7" s="81" t="s">
        <v>5</v>
      </c>
      <c r="B7" s="86" t="s">
        <v>62</v>
      </c>
      <c r="C7" s="86" t="s">
        <v>6</v>
      </c>
      <c r="D7" s="93" t="str">
        <f>CHAR(139+1)</f>
        <v>Œ</v>
      </c>
      <c r="E7" s="86" t="s">
        <v>63</v>
      </c>
      <c r="F7" s="86" t="s">
        <v>93</v>
      </c>
      <c r="G7" s="90">
        <v>1000</v>
      </c>
      <c r="H7" s="91" t="s">
        <v>348</v>
      </c>
      <c r="I7" s="91" t="s">
        <v>99</v>
      </c>
    </row>
    <row r="8" spans="1:9" ht="15">
      <c r="A8" s="81" t="s">
        <v>5</v>
      </c>
      <c r="B8" s="86" t="s">
        <v>62</v>
      </c>
      <c r="C8" s="86" t="s">
        <v>10</v>
      </c>
      <c r="D8" s="93" t="str">
        <f>CHAR(139+2)</f>
        <v></v>
      </c>
      <c r="E8" s="86" t="s">
        <v>149</v>
      </c>
      <c r="F8" s="86" t="s">
        <v>8</v>
      </c>
      <c r="G8" s="90">
        <v>27000</v>
      </c>
      <c r="H8" s="91" t="s">
        <v>349</v>
      </c>
      <c r="I8" s="91"/>
    </row>
    <row r="9" spans="1:9" ht="24">
      <c r="A9" s="81" t="s">
        <v>5</v>
      </c>
      <c r="B9" s="86" t="s">
        <v>160</v>
      </c>
      <c r="C9" s="86" t="s">
        <v>25</v>
      </c>
      <c r="D9" s="93" t="str">
        <f>CHAR(139+3)</f>
        <v>Ž</v>
      </c>
      <c r="E9" s="86" t="s">
        <v>57</v>
      </c>
      <c r="F9" s="86" t="s">
        <v>12</v>
      </c>
      <c r="G9" s="90">
        <v>21000</v>
      </c>
      <c r="H9" s="86" t="s">
        <v>354</v>
      </c>
      <c r="I9" s="86" t="s">
        <v>20</v>
      </c>
    </row>
    <row r="10" spans="1:9" ht="24">
      <c r="A10" s="81" t="s">
        <v>5</v>
      </c>
      <c r="B10" s="86" t="s">
        <v>160</v>
      </c>
      <c r="C10" s="86" t="s">
        <v>25</v>
      </c>
      <c r="D10" s="93" t="str">
        <f>CHAR(139+3)</f>
        <v>Ž</v>
      </c>
      <c r="E10" s="86" t="s">
        <v>28</v>
      </c>
      <c r="F10" s="86" t="s">
        <v>12</v>
      </c>
      <c r="G10" s="90">
        <v>69000</v>
      </c>
      <c r="H10" s="86" t="s">
        <v>354</v>
      </c>
      <c r="I10" s="86" t="s">
        <v>20</v>
      </c>
    </row>
    <row r="11" spans="1:9" ht="24">
      <c r="A11" s="81" t="s">
        <v>5</v>
      </c>
      <c r="B11" s="86" t="s">
        <v>161</v>
      </c>
      <c r="C11" s="86" t="s">
        <v>6</v>
      </c>
      <c r="D11" s="93" t="str">
        <f>CHAR(139+4)</f>
        <v></v>
      </c>
      <c r="E11" s="86" t="s">
        <v>162</v>
      </c>
      <c r="F11" s="86" t="s">
        <v>93</v>
      </c>
      <c r="G11" s="90">
        <v>500</v>
      </c>
      <c r="H11" s="91" t="s">
        <v>348</v>
      </c>
      <c r="I11" s="91" t="s">
        <v>99</v>
      </c>
    </row>
    <row r="12" spans="1:9" ht="24">
      <c r="A12" s="83" t="s">
        <v>5</v>
      </c>
      <c r="B12" s="83" t="s">
        <v>177</v>
      </c>
      <c r="C12" s="83" t="s">
        <v>6</v>
      </c>
      <c r="D12" s="93" t="str">
        <f>CHAR(139+5)</f>
        <v></v>
      </c>
      <c r="E12" s="83" t="s">
        <v>64</v>
      </c>
      <c r="F12" s="86" t="s">
        <v>93</v>
      </c>
      <c r="G12" s="90">
        <v>500</v>
      </c>
      <c r="H12" s="83" t="s">
        <v>348</v>
      </c>
      <c r="I12" s="83" t="s">
        <v>99</v>
      </c>
    </row>
    <row r="13" spans="1:9" ht="15">
      <c r="A13" s="83" t="s">
        <v>5</v>
      </c>
      <c r="B13" s="83" t="s">
        <v>178</v>
      </c>
      <c r="C13" s="83" t="s">
        <v>10</v>
      </c>
      <c r="D13" s="93" t="str">
        <f>CHAR(139+6)</f>
        <v>‘</v>
      </c>
      <c r="E13" s="83" t="s">
        <v>65</v>
      </c>
      <c r="F13" s="86" t="s">
        <v>12</v>
      </c>
      <c r="G13" s="90">
        <v>300000</v>
      </c>
      <c r="H13" s="83" t="s">
        <v>351</v>
      </c>
      <c r="I13" s="83"/>
    </row>
    <row r="14" spans="1:9" ht="24">
      <c r="A14" s="83" t="s">
        <v>5</v>
      </c>
      <c r="B14" s="83" t="s">
        <v>178</v>
      </c>
      <c r="C14" s="83" t="s">
        <v>6</v>
      </c>
      <c r="D14" s="93" t="str">
        <f>CHAR(139+6)</f>
        <v>‘</v>
      </c>
      <c r="E14" s="83" t="s">
        <v>64</v>
      </c>
      <c r="F14" s="86" t="s">
        <v>93</v>
      </c>
      <c r="G14" s="90">
        <v>500</v>
      </c>
      <c r="H14" s="88" t="s">
        <v>348</v>
      </c>
      <c r="I14" s="88" t="s">
        <v>99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I16"/>
  <sheetViews>
    <sheetView workbookViewId="0" topLeftCell="A1">
      <selection activeCell="E5" sqref="E5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3" t="s">
        <v>5</v>
      </c>
      <c r="B2" s="88" t="s">
        <v>42</v>
      </c>
      <c r="C2" s="88" t="s">
        <v>10</v>
      </c>
      <c r="D2" s="95" t="s">
        <v>201</v>
      </c>
      <c r="E2" s="88" t="s">
        <v>68</v>
      </c>
      <c r="F2" s="88" t="s">
        <v>15</v>
      </c>
      <c r="G2" s="87">
        <v>30000000</v>
      </c>
      <c r="H2" s="88" t="s">
        <v>351</v>
      </c>
      <c r="I2" s="88"/>
    </row>
    <row r="3" spans="1:9" ht="24">
      <c r="A3" s="81" t="s">
        <v>5</v>
      </c>
      <c r="B3" s="88" t="s">
        <v>42</v>
      </c>
      <c r="C3" s="86" t="s">
        <v>10</v>
      </c>
      <c r="D3" s="95" t="s">
        <v>201</v>
      </c>
      <c r="E3" s="86" t="s">
        <v>43</v>
      </c>
      <c r="F3" s="86" t="s">
        <v>8</v>
      </c>
      <c r="G3" s="90">
        <v>10400</v>
      </c>
      <c r="H3" s="86" t="s">
        <v>359</v>
      </c>
      <c r="I3" s="86"/>
    </row>
    <row r="4" spans="1:9" ht="24">
      <c r="A4" s="83" t="s">
        <v>5</v>
      </c>
      <c r="B4" s="88" t="s">
        <v>42</v>
      </c>
      <c r="C4" s="88" t="s">
        <v>6</v>
      </c>
      <c r="D4" s="95" t="s">
        <v>201</v>
      </c>
      <c r="E4" s="86" t="s">
        <v>60</v>
      </c>
      <c r="F4" s="86" t="s">
        <v>93</v>
      </c>
      <c r="G4" s="90">
        <v>2000</v>
      </c>
      <c r="H4" s="88" t="s">
        <v>348</v>
      </c>
      <c r="I4" s="88" t="s">
        <v>99</v>
      </c>
    </row>
    <row r="5" spans="1:9" ht="24">
      <c r="A5" s="81" t="s">
        <v>5</v>
      </c>
      <c r="B5" s="88" t="s">
        <v>42</v>
      </c>
      <c r="C5" s="88" t="s">
        <v>6</v>
      </c>
      <c r="D5" s="95" t="s">
        <v>201</v>
      </c>
      <c r="E5" s="86" t="s">
        <v>69</v>
      </c>
      <c r="F5" s="86" t="s">
        <v>93</v>
      </c>
      <c r="G5" s="90">
        <v>5000</v>
      </c>
      <c r="H5" s="86" t="s">
        <v>348</v>
      </c>
      <c r="I5" s="86" t="s">
        <v>99</v>
      </c>
    </row>
    <row r="6" spans="1:9" ht="24">
      <c r="A6" s="81" t="s">
        <v>5</v>
      </c>
      <c r="B6" s="88" t="s">
        <v>42</v>
      </c>
      <c r="C6" s="86" t="s">
        <v>25</v>
      </c>
      <c r="D6" s="95" t="s">
        <v>201</v>
      </c>
      <c r="E6" s="86" t="s">
        <v>57</v>
      </c>
      <c r="F6" s="86" t="s">
        <v>12</v>
      </c>
      <c r="G6" s="90">
        <v>154000</v>
      </c>
      <c r="H6" s="86" t="s">
        <v>351</v>
      </c>
      <c r="I6" s="86"/>
    </row>
    <row r="7" spans="1:9" ht="24">
      <c r="A7" s="81" t="s">
        <v>5</v>
      </c>
      <c r="B7" s="88" t="s">
        <v>42</v>
      </c>
      <c r="C7" s="86" t="s">
        <v>25</v>
      </c>
      <c r="D7" s="95" t="s">
        <v>201</v>
      </c>
      <c r="E7" s="86" t="s">
        <v>28</v>
      </c>
      <c r="F7" s="86" t="s">
        <v>12</v>
      </c>
      <c r="G7" s="90">
        <v>506000</v>
      </c>
      <c r="H7" s="86" t="s">
        <v>351</v>
      </c>
      <c r="I7" s="86"/>
    </row>
    <row r="8" spans="1:9" ht="24">
      <c r="A8" s="81" t="s">
        <v>5</v>
      </c>
      <c r="B8" s="86" t="s">
        <v>42</v>
      </c>
      <c r="C8" s="86" t="s">
        <v>6</v>
      </c>
      <c r="D8" s="95" t="s">
        <v>201</v>
      </c>
      <c r="E8" s="86" t="s">
        <v>173</v>
      </c>
      <c r="F8" s="86" t="s">
        <v>8</v>
      </c>
      <c r="G8" s="90">
        <v>0</v>
      </c>
      <c r="H8" s="86" t="s">
        <v>360</v>
      </c>
      <c r="I8" s="86"/>
    </row>
    <row r="9" spans="1:9" ht="24">
      <c r="A9" s="81" t="s">
        <v>5</v>
      </c>
      <c r="B9" s="88" t="s">
        <v>42</v>
      </c>
      <c r="C9" s="86" t="s">
        <v>23</v>
      </c>
      <c r="D9" s="95" t="s">
        <v>201</v>
      </c>
      <c r="E9" s="86" t="s">
        <v>30</v>
      </c>
      <c r="F9" s="86" t="s">
        <v>8</v>
      </c>
      <c r="G9" s="90">
        <v>0</v>
      </c>
      <c r="H9" s="91" t="s">
        <v>352</v>
      </c>
      <c r="I9" s="91"/>
    </row>
    <row r="10" spans="1:9" ht="24">
      <c r="A10" s="81" t="s">
        <v>5</v>
      </c>
      <c r="B10" s="86" t="s">
        <v>70</v>
      </c>
      <c r="C10" s="86" t="s">
        <v>10</v>
      </c>
      <c r="D10" s="93" t="str">
        <f>CHAR(139+1)</f>
        <v>Œ</v>
      </c>
      <c r="E10" s="86" t="s">
        <v>14</v>
      </c>
      <c r="F10" s="86" t="s">
        <v>199</v>
      </c>
      <c r="G10" s="90">
        <v>0</v>
      </c>
      <c r="H10" s="86" t="s">
        <v>351</v>
      </c>
      <c r="I10" s="86"/>
    </row>
    <row r="11" spans="1:9" ht="24">
      <c r="A11" s="81" t="s">
        <v>5</v>
      </c>
      <c r="B11" s="86" t="s">
        <v>163</v>
      </c>
      <c r="C11" s="86" t="s">
        <v>10</v>
      </c>
      <c r="D11" s="93" t="str">
        <f>CHAR(139+2)</f>
        <v></v>
      </c>
      <c r="E11" s="86" t="s">
        <v>164</v>
      </c>
      <c r="F11" s="86" t="s">
        <v>12</v>
      </c>
      <c r="G11" s="90">
        <v>30000</v>
      </c>
      <c r="H11" s="86" t="s">
        <v>351</v>
      </c>
      <c r="I11" s="86"/>
    </row>
    <row r="12" spans="1:9" ht="15">
      <c r="A12" s="81" t="s">
        <v>5</v>
      </c>
      <c r="B12" s="86" t="s">
        <v>72</v>
      </c>
      <c r="C12" s="86" t="s">
        <v>10</v>
      </c>
      <c r="D12" s="93" t="str">
        <f>CHAR(139+3)</f>
        <v>Ž</v>
      </c>
      <c r="E12" s="86" t="s">
        <v>73</v>
      </c>
      <c r="F12" s="86" t="s">
        <v>15</v>
      </c>
      <c r="G12" s="90">
        <v>170000</v>
      </c>
      <c r="H12" s="86" t="s">
        <v>354</v>
      </c>
      <c r="I12" s="86"/>
    </row>
    <row r="13" spans="1:9" ht="24">
      <c r="A13" s="81" t="s">
        <v>5</v>
      </c>
      <c r="B13" s="86" t="s">
        <v>74</v>
      </c>
      <c r="C13" s="86" t="s">
        <v>10</v>
      </c>
      <c r="D13" s="93" t="str">
        <f>CHAR(139+6)</f>
        <v>‘</v>
      </c>
      <c r="E13" s="86" t="s">
        <v>179</v>
      </c>
      <c r="F13" s="86" t="s">
        <v>12</v>
      </c>
      <c r="G13" s="90">
        <v>600000</v>
      </c>
      <c r="H13" s="86" t="s">
        <v>351</v>
      </c>
      <c r="I13" s="86"/>
    </row>
    <row r="14" spans="1:9" ht="15">
      <c r="A14" s="81" t="s">
        <v>5</v>
      </c>
      <c r="B14" s="86" t="s">
        <v>75</v>
      </c>
      <c r="C14" s="86" t="s">
        <v>10</v>
      </c>
      <c r="D14" s="93" t="str">
        <f>CHAR(139+7)</f>
        <v>’</v>
      </c>
      <c r="E14" s="86" t="s">
        <v>76</v>
      </c>
      <c r="F14" s="86" t="s">
        <v>12</v>
      </c>
      <c r="G14" s="90">
        <v>4000000</v>
      </c>
      <c r="H14" s="91" t="s">
        <v>354</v>
      </c>
      <c r="I14" s="91" t="s">
        <v>207</v>
      </c>
    </row>
    <row r="15" spans="1:9" ht="24">
      <c r="A15" s="81" t="s">
        <v>29</v>
      </c>
      <c r="B15" s="86" t="s">
        <v>78</v>
      </c>
      <c r="C15" s="86" t="s">
        <v>10</v>
      </c>
      <c r="D15" s="93" t="str">
        <f>CHAR(139+4)</f>
        <v></v>
      </c>
      <c r="E15" s="86" t="s">
        <v>52</v>
      </c>
      <c r="F15" s="86" t="s">
        <v>15</v>
      </c>
      <c r="G15" s="90">
        <v>6500000</v>
      </c>
      <c r="H15" s="91" t="s">
        <v>354</v>
      </c>
      <c r="I15" s="86"/>
    </row>
    <row r="16" spans="1:9" ht="24">
      <c r="A16" s="81" t="s">
        <v>29</v>
      </c>
      <c r="B16" s="86" t="s">
        <v>79</v>
      </c>
      <c r="C16" s="86" t="s">
        <v>10</v>
      </c>
      <c r="D16" s="93" t="str">
        <f>CHAR(139+5)</f>
        <v></v>
      </c>
      <c r="E16" s="86" t="s">
        <v>52</v>
      </c>
      <c r="F16" s="86" t="s">
        <v>12</v>
      </c>
      <c r="G16" s="90">
        <v>6500000</v>
      </c>
      <c r="H16" s="86" t="s">
        <v>351</v>
      </c>
      <c r="I16" s="86" t="s">
        <v>207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I11"/>
  <sheetViews>
    <sheetView workbookViewId="0" topLeftCell="A1">
      <selection activeCell="G4" sqref="G4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36">
      <c r="A2" s="81" t="s">
        <v>5</v>
      </c>
      <c r="B2" s="86" t="s">
        <v>42</v>
      </c>
      <c r="C2" s="86" t="s">
        <v>10</v>
      </c>
      <c r="D2" s="95" t="s">
        <v>201</v>
      </c>
      <c r="E2" s="86" t="s">
        <v>68</v>
      </c>
      <c r="F2" s="89" t="s">
        <v>15</v>
      </c>
      <c r="G2" s="99">
        <v>6000000</v>
      </c>
      <c r="H2" s="86" t="s">
        <v>349</v>
      </c>
      <c r="I2" s="86" t="s">
        <v>87</v>
      </c>
    </row>
    <row r="3" spans="1:9" ht="24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43</v>
      </c>
      <c r="F3" s="89" t="s">
        <v>8</v>
      </c>
      <c r="G3" s="100">
        <v>2100</v>
      </c>
      <c r="H3" s="86" t="s">
        <v>349</v>
      </c>
      <c r="I3" s="86"/>
    </row>
    <row r="4" spans="1:9" ht="24">
      <c r="A4" s="81" t="s">
        <v>5</v>
      </c>
      <c r="B4" s="86" t="s">
        <v>42</v>
      </c>
      <c r="C4" s="86" t="s">
        <v>6</v>
      </c>
      <c r="D4" s="95" t="s">
        <v>201</v>
      </c>
      <c r="E4" s="86" t="s">
        <v>60</v>
      </c>
      <c r="F4" s="89" t="s">
        <v>93</v>
      </c>
      <c r="G4" s="99">
        <v>2000</v>
      </c>
      <c r="H4" s="86" t="s">
        <v>348</v>
      </c>
      <c r="I4" s="86" t="s">
        <v>99</v>
      </c>
    </row>
    <row r="5" spans="1:9" ht="12">
      <c r="A5" s="81" t="s">
        <v>5</v>
      </c>
      <c r="B5" s="86" t="s">
        <v>42</v>
      </c>
      <c r="C5" s="88" t="s">
        <v>6</v>
      </c>
      <c r="D5" s="95" t="s">
        <v>201</v>
      </c>
      <c r="E5" s="86" t="s">
        <v>69</v>
      </c>
      <c r="F5" s="89" t="s">
        <v>93</v>
      </c>
      <c r="G5" s="99">
        <v>5000</v>
      </c>
      <c r="H5" s="86" t="s">
        <v>348</v>
      </c>
      <c r="I5" s="86" t="s">
        <v>99</v>
      </c>
    </row>
    <row r="6" spans="1:9" ht="24">
      <c r="A6" s="81" t="s">
        <v>5</v>
      </c>
      <c r="B6" s="86" t="s">
        <v>42</v>
      </c>
      <c r="C6" s="86" t="s">
        <v>10</v>
      </c>
      <c r="D6" s="95" t="s">
        <v>201</v>
      </c>
      <c r="E6" s="86" t="s">
        <v>165</v>
      </c>
      <c r="F6" s="89" t="s">
        <v>8</v>
      </c>
      <c r="G6" s="99">
        <v>1600</v>
      </c>
      <c r="H6" s="86" t="s">
        <v>349</v>
      </c>
      <c r="I6" s="86"/>
    </row>
    <row r="7" spans="1:9" ht="36">
      <c r="A7" s="81" t="s">
        <v>5</v>
      </c>
      <c r="B7" s="86" t="s">
        <v>200</v>
      </c>
      <c r="C7" s="86" t="s">
        <v>25</v>
      </c>
      <c r="D7" s="93" t="str">
        <f>CHAR(139+1)</f>
        <v>Œ</v>
      </c>
      <c r="E7" s="86" t="s">
        <v>57</v>
      </c>
      <c r="F7" s="89" t="s">
        <v>12</v>
      </c>
      <c r="G7" s="99">
        <v>28000</v>
      </c>
      <c r="H7" s="86" t="s">
        <v>349</v>
      </c>
      <c r="I7" s="86"/>
    </row>
    <row r="8" spans="1:9" ht="36">
      <c r="A8" s="81" t="s">
        <v>5</v>
      </c>
      <c r="B8" s="86" t="s">
        <v>200</v>
      </c>
      <c r="C8" s="86" t="s">
        <v>25</v>
      </c>
      <c r="D8" s="93" t="str">
        <f>CHAR(139+1)</f>
        <v>Œ</v>
      </c>
      <c r="E8" s="86" t="s">
        <v>28</v>
      </c>
      <c r="F8" s="89" t="s">
        <v>12</v>
      </c>
      <c r="G8" s="99">
        <v>92000</v>
      </c>
      <c r="H8" s="86" t="s">
        <v>349</v>
      </c>
      <c r="I8" s="86"/>
    </row>
    <row r="9" spans="1:9" ht="48">
      <c r="A9" s="81" t="s">
        <v>5</v>
      </c>
      <c r="B9" s="86" t="s">
        <v>81</v>
      </c>
      <c r="C9" s="86" t="s">
        <v>6</v>
      </c>
      <c r="D9" s="93" t="str">
        <f>CHAR(139+2)</f>
        <v></v>
      </c>
      <c r="E9" s="86" t="s">
        <v>82</v>
      </c>
      <c r="F9" s="89" t="s">
        <v>93</v>
      </c>
      <c r="G9" s="99">
        <v>2000</v>
      </c>
      <c r="H9" s="86" t="s">
        <v>348</v>
      </c>
      <c r="I9" s="86"/>
    </row>
    <row r="10" spans="1:9" ht="24">
      <c r="A10" s="81" t="s">
        <v>5</v>
      </c>
      <c r="B10" s="86" t="s">
        <v>83</v>
      </c>
      <c r="C10" s="86" t="s">
        <v>10</v>
      </c>
      <c r="D10" s="93" t="str">
        <f>CHAR(139+4)</f>
        <v></v>
      </c>
      <c r="E10" s="86" t="s">
        <v>84</v>
      </c>
      <c r="F10" s="89" t="s">
        <v>15</v>
      </c>
      <c r="G10" s="99">
        <v>1500000</v>
      </c>
      <c r="H10" s="86" t="s">
        <v>354</v>
      </c>
      <c r="I10" s="86"/>
    </row>
    <row r="11" spans="1:9" ht="24">
      <c r="A11" s="81" t="s">
        <v>5</v>
      </c>
      <c r="B11" s="86" t="s">
        <v>85</v>
      </c>
      <c r="C11" s="86" t="s">
        <v>6</v>
      </c>
      <c r="D11" s="93" t="str">
        <f>CHAR(139+3)</f>
        <v>Ž</v>
      </c>
      <c r="E11" s="86" t="s">
        <v>86</v>
      </c>
      <c r="F11" s="89" t="s">
        <v>93</v>
      </c>
      <c r="G11" s="99">
        <v>500</v>
      </c>
      <c r="H11" s="86" t="s">
        <v>348</v>
      </c>
      <c r="I11" s="86"/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13">
    <pageSetUpPr fitToPage="1"/>
  </sheetPr>
  <dimension ref="A1:I11"/>
  <sheetViews>
    <sheetView workbookViewId="0" topLeftCell="A1">
      <selection activeCell="D9" sqref="D9:D11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">
        <v>5</v>
      </c>
      <c r="B2" s="86" t="s">
        <v>42</v>
      </c>
      <c r="C2" s="86" t="s">
        <v>10</v>
      </c>
      <c r="D2" s="95" t="s">
        <v>201</v>
      </c>
      <c r="E2" s="86" t="s">
        <v>68</v>
      </c>
      <c r="F2" s="86" t="s">
        <v>15</v>
      </c>
      <c r="G2" s="90">
        <v>12500000</v>
      </c>
      <c r="H2" s="86" t="s">
        <v>349</v>
      </c>
      <c r="I2" s="86"/>
    </row>
    <row r="3" spans="1:9" ht="36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89</v>
      </c>
      <c r="F3" s="86" t="s">
        <v>8</v>
      </c>
      <c r="G3" s="90">
        <v>4500</v>
      </c>
      <c r="H3" s="86" t="s">
        <v>349</v>
      </c>
      <c r="I3" s="86"/>
    </row>
    <row r="4" spans="1:9" ht="24">
      <c r="A4" s="81" t="s">
        <v>5</v>
      </c>
      <c r="B4" s="86" t="s">
        <v>42</v>
      </c>
      <c r="C4" s="88" t="s">
        <v>6</v>
      </c>
      <c r="D4" s="95" t="s">
        <v>201</v>
      </c>
      <c r="E4" s="86" t="s">
        <v>69</v>
      </c>
      <c r="F4" s="86" t="s">
        <v>93</v>
      </c>
      <c r="G4" s="90">
        <v>5000</v>
      </c>
      <c r="H4" s="86" t="s">
        <v>348</v>
      </c>
      <c r="I4" s="86"/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60</v>
      </c>
      <c r="F5" s="86" t="s">
        <v>93</v>
      </c>
      <c r="G5" s="90">
        <v>2000</v>
      </c>
      <c r="H5" s="86" t="s">
        <v>348</v>
      </c>
      <c r="I5" s="86"/>
    </row>
    <row r="6" spans="1:9" ht="24">
      <c r="A6" s="81" t="s">
        <v>5</v>
      </c>
      <c r="B6" s="86" t="s">
        <v>42</v>
      </c>
      <c r="C6" s="86" t="s">
        <v>25</v>
      </c>
      <c r="D6" s="95" t="s">
        <v>201</v>
      </c>
      <c r="E6" s="86" t="s">
        <v>57</v>
      </c>
      <c r="F6" s="86" t="s">
        <v>12</v>
      </c>
      <c r="G6" s="90">
        <v>42000</v>
      </c>
      <c r="H6" s="86" t="s">
        <v>349</v>
      </c>
      <c r="I6" s="86"/>
    </row>
    <row r="7" spans="1:9" ht="24">
      <c r="A7" s="81" t="s">
        <v>5</v>
      </c>
      <c r="B7" s="86" t="s">
        <v>42</v>
      </c>
      <c r="C7" s="86" t="s">
        <v>25</v>
      </c>
      <c r="D7" s="95" t="s">
        <v>201</v>
      </c>
      <c r="E7" s="86" t="s">
        <v>28</v>
      </c>
      <c r="F7" s="86" t="s">
        <v>12</v>
      </c>
      <c r="G7" s="90">
        <v>138000</v>
      </c>
      <c r="H7" s="86" t="s">
        <v>349</v>
      </c>
      <c r="I7" s="86"/>
    </row>
    <row r="8" spans="1:9" ht="24">
      <c r="A8" s="81" t="s">
        <v>29</v>
      </c>
      <c r="B8" s="86" t="s">
        <v>42</v>
      </c>
      <c r="C8" s="86" t="s">
        <v>23</v>
      </c>
      <c r="D8" s="95" t="s">
        <v>201</v>
      </c>
      <c r="E8" s="86" t="s">
        <v>30</v>
      </c>
      <c r="F8" s="86" t="s">
        <v>93</v>
      </c>
      <c r="G8" s="90">
        <v>0</v>
      </c>
      <c r="H8" s="91" t="s">
        <v>352</v>
      </c>
      <c r="I8" s="91"/>
    </row>
    <row r="9" spans="1:9" ht="24">
      <c r="A9" s="81" t="s">
        <v>5</v>
      </c>
      <c r="B9" s="86" t="s">
        <v>90</v>
      </c>
      <c r="C9" s="86" t="s">
        <v>10</v>
      </c>
      <c r="D9" s="93" t="str">
        <f>CHAR(139+1)</f>
        <v>Œ</v>
      </c>
      <c r="E9" s="86" t="s">
        <v>91</v>
      </c>
      <c r="F9" s="86" t="s">
        <v>15</v>
      </c>
      <c r="G9" s="90">
        <v>50000000</v>
      </c>
      <c r="H9" s="86" t="s">
        <v>361</v>
      </c>
      <c r="I9" s="86"/>
    </row>
    <row r="10" spans="1:9" ht="60">
      <c r="A10" s="81" t="s">
        <v>5</v>
      </c>
      <c r="B10" s="86" t="s">
        <v>92</v>
      </c>
      <c r="C10" s="86" t="s">
        <v>6</v>
      </c>
      <c r="D10" s="93" t="str">
        <f>CHAR(139+2)</f>
        <v></v>
      </c>
      <c r="E10" s="86" t="s">
        <v>94</v>
      </c>
      <c r="F10" s="86" t="s">
        <v>93</v>
      </c>
      <c r="G10" s="90">
        <v>8000</v>
      </c>
      <c r="H10" s="86" t="s">
        <v>348</v>
      </c>
      <c r="I10" s="86" t="s">
        <v>99</v>
      </c>
    </row>
    <row r="11" spans="1:9" ht="36">
      <c r="A11" s="81" t="s">
        <v>5</v>
      </c>
      <c r="B11" s="86" t="s">
        <v>92</v>
      </c>
      <c r="C11" s="86" t="s">
        <v>23</v>
      </c>
      <c r="D11" s="93" t="str">
        <f>CHAR(139+3)</f>
        <v>Ž</v>
      </c>
      <c r="E11" s="86" t="s">
        <v>353</v>
      </c>
      <c r="F11" s="86" t="s">
        <v>96</v>
      </c>
      <c r="G11" s="90">
        <v>0</v>
      </c>
      <c r="H11" s="86" t="s">
        <v>352</v>
      </c>
      <c r="I11" s="86"/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14">
    <pageSetUpPr fitToPage="1"/>
  </sheetPr>
  <dimension ref="A1:I17"/>
  <sheetViews>
    <sheetView workbookViewId="0" topLeftCell="A1">
      <selection activeCell="M1" sqref="M1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tr">
        <f>'TO MAKE TABLES'!D64</f>
        <v>Capacity</v>
      </c>
      <c r="B2" s="81" t="str">
        <f>'TO MAKE TABLES'!E64</f>
        <v>Corridor Wide</v>
      </c>
      <c r="C2" s="81" t="str">
        <f>'TO MAKE TABLES'!F64</f>
        <v>Physical</v>
      </c>
      <c r="D2" s="81" t="str">
        <f>'TO MAKE TABLES'!G64</f>
        <v>NA</v>
      </c>
      <c r="E2" s="81" t="str">
        <f>'TO MAKE TABLES'!H64</f>
        <v>Widen WB roadway to create a full shoulder</v>
      </c>
      <c r="F2" s="81" t="str">
        <f>'TO MAKE TABLES'!I64</f>
        <v>Long</v>
      </c>
      <c r="G2" s="112">
        <f>'TO MAKE TABLES'!J64</f>
        <v>16500000</v>
      </c>
      <c r="H2" s="81" t="str">
        <f>'TO MAKE TABLES'!K64</f>
        <v>County</v>
      </c>
      <c r="I2" s="81" t="str">
        <f>'TO MAKE TABLES'!L64</f>
        <v> </v>
      </c>
    </row>
    <row r="3" spans="1:9" ht="24">
      <c r="A3" s="81" t="str">
        <f>'TO MAKE TABLES'!D65</f>
        <v>Capacity</v>
      </c>
      <c r="B3" s="81" t="str">
        <f>'TO MAKE TABLES'!E65</f>
        <v>Corridor Wide</v>
      </c>
      <c r="C3" s="81" t="str">
        <f>'TO MAKE TABLES'!F65</f>
        <v>Operational</v>
      </c>
      <c r="D3" s="81" t="str">
        <f>'TO MAKE TABLES'!G65</f>
        <v>NA</v>
      </c>
      <c r="E3" s="81" t="str">
        <f>'TO MAKE TABLES'!H65</f>
        <v>Initiate Emergency Service Patrol Program</v>
      </c>
      <c r="F3" s="81" t="str">
        <f>'TO MAKE TABLES'!I65</f>
        <v>During Evacuation</v>
      </c>
      <c r="G3" s="112">
        <f>'TO MAKE TABLES'!J65</f>
        <v>4000</v>
      </c>
      <c r="H3" s="81" t="str">
        <f>'TO MAKE TABLES'!K65</f>
        <v>Municipality</v>
      </c>
      <c r="I3" s="81" t="str">
        <f>'TO MAKE TABLES'!L65</f>
        <v>Daily</v>
      </c>
    </row>
    <row r="4" spans="1:9" ht="24">
      <c r="A4" s="81" t="str">
        <f>'TO MAKE TABLES'!D66</f>
        <v>Capacity</v>
      </c>
      <c r="B4" s="81" t="str">
        <f>'TO MAKE TABLES'!E66</f>
        <v>Corridor Wide</v>
      </c>
      <c r="C4" s="81" t="str">
        <f>'TO MAKE TABLES'!F66</f>
        <v>Technological</v>
      </c>
      <c r="D4" s="81" t="str">
        <f>'TO MAKE TABLES'!G66</f>
        <v>NA</v>
      </c>
      <c r="E4" s="81" t="str">
        <f>'TO MAKE TABLES'!H66</f>
        <v>LED and Backup Power for Signals</v>
      </c>
      <c r="F4" s="81" t="str">
        <f>'TO MAKE TABLES'!I66</f>
        <v>Intermediate</v>
      </c>
      <c r="G4" s="112">
        <f>'TO MAKE TABLES'!J66</f>
        <v>70000</v>
      </c>
      <c r="H4" s="81" t="str">
        <f>'TO MAKE TABLES'!K66</f>
        <v>Municipality</v>
      </c>
      <c r="I4" s="81" t="str">
        <f>'TO MAKE TABLES'!L66</f>
        <v> </v>
      </c>
    </row>
    <row r="5" spans="1:9" ht="24">
      <c r="A5" s="81" t="str">
        <f>'TO MAKE TABLES'!D67</f>
        <v>Capacity</v>
      </c>
      <c r="B5" s="81" t="str">
        <f>'TO MAKE TABLES'!E67</f>
        <v>Corridor Wide</v>
      </c>
      <c r="C5" s="81" t="str">
        <f>'TO MAKE TABLES'!F67</f>
        <v>Technological</v>
      </c>
      <c r="D5" s="81" t="str">
        <f>'TO MAKE TABLES'!G67</f>
        <v>NA</v>
      </c>
      <c r="E5" s="81" t="str">
        <f>'TO MAKE TABLES'!H67</f>
        <v>Upgrade signals for wireless control</v>
      </c>
      <c r="F5" s="81" t="str">
        <f>'TO MAKE TABLES'!I67</f>
        <v>Intermediate</v>
      </c>
      <c r="G5" s="112">
        <f>'TO MAKE TABLES'!J67</f>
        <v>230000</v>
      </c>
      <c r="H5" s="81" t="str">
        <f>'TO MAKE TABLES'!K67</f>
        <v>County</v>
      </c>
      <c r="I5" s="81" t="str">
        <f>'TO MAKE TABLES'!L67</f>
        <v> </v>
      </c>
    </row>
    <row r="6" spans="1:9" ht="24">
      <c r="A6" s="81" t="str">
        <f>'TO MAKE TABLES'!D68</f>
        <v>Capacity</v>
      </c>
      <c r="B6" s="81" t="str">
        <f>'TO MAKE TABLES'!E68</f>
        <v>Corridor Wide</v>
      </c>
      <c r="C6" s="81" t="str">
        <f>'TO MAKE TABLES'!F68</f>
        <v>System Management</v>
      </c>
      <c r="D6" s="81" t="str">
        <f>'TO MAKE TABLES'!G68</f>
        <v>NA</v>
      </c>
      <c r="E6" s="81" t="str">
        <f>'TO MAKE TABLES'!H68</f>
        <v>Plan to focus on Intense Inundation Areas</v>
      </c>
      <c r="F6" s="81" t="str">
        <f>'TO MAKE TABLES'!I68</f>
        <v>Short</v>
      </c>
      <c r="G6" s="112">
        <f>'TO MAKE TABLES'!J68</f>
        <v>0</v>
      </c>
      <c r="H6" s="81" t="str">
        <f>'TO MAKE TABLES'!K68</f>
        <v>MCOEM</v>
      </c>
      <c r="I6" s="81" t="str">
        <f>'TO MAKE TABLES'!L68</f>
        <v> </v>
      </c>
    </row>
    <row r="7" spans="1:9" ht="18" customHeight="1">
      <c r="A7" s="81" t="str">
        <f>'TO MAKE TABLES'!D69</f>
        <v>Capacity</v>
      </c>
      <c r="B7" s="81" t="str">
        <f>'TO MAKE TABLES'!E69</f>
        <v>Rumson Bridge</v>
      </c>
      <c r="C7" s="81" t="str">
        <f>'TO MAKE TABLES'!F69</f>
        <v>Physical</v>
      </c>
      <c r="D7" s="111" t="str">
        <f>'TO MAKE TABLES'!G69</f>
        <v>Œ</v>
      </c>
      <c r="E7" s="81" t="str">
        <f>'TO MAKE TABLES'!H69</f>
        <v>Reconstruct Bridge</v>
      </c>
      <c r="F7" s="81" t="str">
        <f>'TO MAKE TABLES'!I69</f>
        <v>Short</v>
      </c>
      <c r="G7" s="112">
        <f>'TO MAKE TABLES'!J69</f>
        <v>80000000</v>
      </c>
      <c r="H7" s="81" t="str">
        <f>'TO MAKE TABLES'!K69</f>
        <v>County</v>
      </c>
      <c r="I7" s="81" t="str">
        <f>'TO MAKE TABLES'!L69</f>
        <v> </v>
      </c>
    </row>
    <row r="8" spans="1:9" ht="39.75" customHeight="1">
      <c r="A8" s="81" t="str">
        <f>'TO MAKE TABLES'!D70</f>
        <v>Capacity</v>
      </c>
      <c r="B8" s="81" t="str">
        <f>'TO MAKE TABLES'!E70</f>
        <v>Rumson Bridge</v>
      </c>
      <c r="C8" s="81" t="str">
        <f>'TO MAKE TABLES'!F70</f>
        <v>Operational</v>
      </c>
      <c r="D8" s="111" t="str">
        <f>'TO MAKE TABLES'!G70</f>
        <v>Œ</v>
      </c>
      <c r="E8" s="81" t="str">
        <f>'TO MAKE TABLES'!H70</f>
        <v>Coordinate with police.  Create additional lane using drums.</v>
      </c>
      <c r="F8" s="81" t="str">
        <f>'TO MAKE TABLES'!I70</f>
        <v>Short</v>
      </c>
      <c r="G8" s="112">
        <f>'TO MAKE TABLES'!J70</f>
        <v>0</v>
      </c>
      <c r="H8" s="81" t="str">
        <f>'TO MAKE TABLES'!K70</f>
        <v>MCOEM</v>
      </c>
      <c r="I8" s="81" t="str">
        <f>'TO MAKE TABLES'!L70</f>
        <v> </v>
      </c>
    </row>
    <row r="9" spans="1:9" ht="24">
      <c r="A9" s="81" t="str">
        <f>'TO MAKE TABLES'!D71</f>
        <v>Capacity</v>
      </c>
      <c r="B9" s="81" t="str">
        <f>'TO MAKE TABLES'!E71</f>
        <v>Pinckney Road</v>
      </c>
      <c r="C9" s="81" t="str">
        <f>'TO MAKE TABLES'!F71</f>
        <v>Physical</v>
      </c>
      <c r="D9" s="111" t="str">
        <f>'TO MAKE TABLES'!G71</f>
        <v></v>
      </c>
      <c r="E9" s="81" t="str">
        <f>'TO MAKE TABLES'!H71</f>
        <v>Add "No Parking During Evacuation" Placards</v>
      </c>
      <c r="F9" s="81" t="str">
        <f>'TO MAKE TABLES'!I71</f>
        <v>Short</v>
      </c>
      <c r="G9" s="112">
        <f>'TO MAKE TABLES'!J71</f>
        <v>6000</v>
      </c>
      <c r="H9" s="81" t="str">
        <f>'TO MAKE TABLES'!K71</f>
        <v>County</v>
      </c>
      <c r="I9" s="81" t="str">
        <f>'TO MAKE TABLES'!L71</f>
        <v> </v>
      </c>
    </row>
    <row r="10" spans="1:9" ht="24">
      <c r="A10" s="81" t="str">
        <f>'TO MAKE TABLES'!D72</f>
        <v>Capacity</v>
      </c>
      <c r="B10" s="81" t="str">
        <f>'TO MAKE TABLES'!E72</f>
        <v>Pinckney Road</v>
      </c>
      <c r="C10" s="81" t="str">
        <f>'TO MAKE TABLES'!F72</f>
        <v>Operational</v>
      </c>
      <c r="D10" s="111" t="str">
        <f>'TO MAKE TABLES'!G72</f>
        <v></v>
      </c>
      <c r="E10" s="81" t="str">
        <f>'TO MAKE TABLES'!H72</f>
        <v>Enforce "No Parking During Evacuations"</v>
      </c>
      <c r="F10" s="81" t="str">
        <f>'TO MAKE TABLES'!I72</f>
        <v>During Evacuation</v>
      </c>
      <c r="G10" s="112">
        <f>'TO MAKE TABLES'!J72</f>
        <v>2000</v>
      </c>
      <c r="H10" s="81" t="str">
        <f>'TO MAKE TABLES'!K72</f>
        <v>Municipality</v>
      </c>
      <c r="I10" s="81" t="str">
        <f>'TO MAKE TABLES'!L72</f>
        <v>Daily</v>
      </c>
    </row>
    <row r="11" spans="1:9" ht="39" customHeight="1">
      <c r="A11" s="81" t="str">
        <f>'TO MAKE TABLES'!D73</f>
        <v>Capacity</v>
      </c>
      <c r="B11" s="81" t="str">
        <f>'TO MAKE TABLES'!E73</f>
        <v>CR 520 sections of Branch Ave., Broad St., Pinckney Rd.</v>
      </c>
      <c r="C11" s="81" t="str">
        <f>'TO MAKE TABLES'!F73</f>
        <v>Physical</v>
      </c>
      <c r="D11" s="111" t="str">
        <f>'TO MAKE TABLES'!G73</f>
        <v>Ž</v>
      </c>
      <c r="E11" s="81" t="str">
        <f>'TO MAKE TABLES'!H73</f>
        <v>Major capital improvement connecting Rumson Rd. and Newman Springs Rd.</v>
      </c>
      <c r="F11" s="81" t="str">
        <f>'TO MAKE TABLES'!I73</f>
        <v>Long</v>
      </c>
      <c r="G11" s="112">
        <f>'TO MAKE TABLES'!J73</f>
        <v>30000000</v>
      </c>
      <c r="H11" s="81" t="str">
        <f>'TO MAKE TABLES'!K73</f>
        <v>County / Municipality / State</v>
      </c>
      <c r="I11" s="81" t="str">
        <f>'TO MAKE TABLES'!L73</f>
        <v> </v>
      </c>
    </row>
    <row r="12" spans="1:9" ht="48">
      <c r="A12" s="81" t="str">
        <f>'TO MAKE TABLES'!D74</f>
        <v>Capacity</v>
      </c>
      <c r="B12" s="81" t="str">
        <f>'TO MAKE TABLES'!E74</f>
        <v>CR 520 sections of Branch Ave., Broad St., Pinckney Rd.</v>
      </c>
      <c r="C12" s="81" t="str">
        <f>'TO MAKE TABLES'!F74</f>
        <v>System Management</v>
      </c>
      <c r="D12" s="111" t="str">
        <f>'TO MAKE TABLES'!G74</f>
        <v>Ž</v>
      </c>
      <c r="E12" s="81" t="str">
        <f>'TO MAKE TABLES'!H74</f>
        <v>Coordinate road enhancement program in the vicinity of the Broad Street / SR 35 Intersection.</v>
      </c>
      <c r="F12" s="81" t="str">
        <f>'TO MAKE TABLES'!I74</f>
        <v>Intermediate</v>
      </c>
      <c r="G12" s="112">
        <f>'TO MAKE TABLES'!J74</f>
        <v>0</v>
      </c>
      <c r="H12" s="81" t="str">
        <f>'TO MAKE TABLES'!K74</f>
        <v>County / NJTPA/ State</v>
      </c>
      <c r="I12" s="81" t="str">
        <f>'TO MAKE TABLES'!L74</f>
        <v> </v>
      </c>
    </row>
    <row r="13" spans="1:9" ht="60">
      <c r="A13" s="81" t="str">
        <f>'TO MAKE TABLES'!D75</f>
        <v>Capacity</v>
      </c>
      <c r="B13" s="81" t="str">
        <f>'TO MAKE TABLES'!E75</f>
        <v>CR 520 sections of Branch Ave., Broad St., Pinckney Rd.</v>
      </c>
      <c r="C13" s="81" t="str">
        <f>'TO MAKE TABLES'!F75</f>
        <v>Operational</v>
      </c>
      <c r="D13" s="111" t="str">
        <f>'TO MAKE TABLES'!G75</f>
        <v>Ž</v>
      </c>
      <c r="E13" s="81" t="str">
        <f>'TO MAKE TABLES'!H75</f>
        <v>Detour Rumson Rd. WB traffic to White Rd. and SR 35 NB to access Newman Springs Rd. and provide "Alt" Signing</v>
      </c>
      <c r="F13" s="81" t="str">
        <f>'TO MAKE TABLES'!I75</f>
        <v>During Evacuation</v>
      </c>
      <c r="G13" s="112">
        <f>'TO MAKE TABLES'!J75</f>
        <v>2000</v>
      </c>
      <c r="H13" s="81" t="str">
        <f>'TO MAKE TABLES'!K75</f>
        <v>Municipality</v>
      </c>
      <c r="I13" s="81" t="str">
        <f>'TO MAKE TABLES'!L75</f>
        <v> </v>
      </c>
    </row>
    <row r="14" spans="1:9" ht="60">
      <c r="A14" s="81" t="str">
        <f>'TO MAKE TABLES'!D76</f>
        <v>Capacity</v>
      </c>
      <c r="B14" s="81" t="str">
        <f>'TO MAKE TABLES'!E76</f>
        <v>CR 520 sections of Branch Ave., Broad St., Pinckney Rd.</v>
      </c>
      <c r="C14" s="81" t="str">
        <f>'TO MAKE TABLES'!F76</f>
        <v>Operational</v>
      </c>
      <c r="D14" s="111" t="str">
        <f>'TO MAKE TABLES'!G76</f>
        <v>Ž</v>
      </c>
      <c r="E14" s="81" t="str">
        <f>'TO MAKE TABLES'!H76</f>
        <v>Upgrade White Rd., as necessary to function as a portal section and install Coastal Evacuation route signs</v>
      </c>
      <c r="F14" s="81" t="str">
        <f>'TO MAKE TABLES'!I76</f>
        <v>Long</v>
      </c>
      <c r="G14" s="112">
        <f>'TO MAKE TABLES'!J76</f>
        <v>1900000</v>
      </c>
      <c r="H14" s="81" t="str">
        <f>'TO MAKE TABLES'!K76</f>
        <v>Municipality</v>
      </c>
      <c r="I14" s="81" t="str">
        <f>'TO MAKE TABLES'!L76</f>
        <v> </v>
      </c>
    </row>
    <row r="15" spans="1:9" ht="72">
      <c r="A15" s="81" t="str">
        <f>'TO MAKE TABLES'!D77</f>
        <v>Capacity</v>
      </c>
      <c r="B15" s="81" t="str">
        <f>'TO MAKE TABLES'!E77</f>
        <v>NJ GSP Exit 109 SB entrance ramp</v>
      </c>
      <c r="C15" s="81" t="str">
        <f>'TO MAKE TABLES'!F77</f>
        <v>Physical</v>
      </c>
      <c r="D15" s="111" t="str">
        <f>'TO MAKE TABLES'!G77</f>
        <v></v>
      </c>
      <c r="E15" s="81" t="str">
        <f>'TO MAKE TABLES'!H77</f>
        <v>Construct cross-over ramp section that would connect GSP SB entrance ramp to the GSP SB exit ramp; reverse direction of exit ramp from SB to NB</v>
      </c>
      <c r="F15" s="81" t="str">
        <f>'TO MAKE TABLES'!I77</f>
        <v>Intermediate</v>
      </c>
      <c r="G15" s="112">
        <f>'TO MAKE TABLES'!J77</f>
        <v>198000</v>
      </c>
      <c r="H15" s="81" t="str">
        <f>'TO MAKE TABLES'!K77</f>
        <v>State</v>
      </c>
      <c r="I15" s="81" t="str">
        <f>'TO MAKE TABLES'!L77</f>
        <v> </v>
      </c>
    </row>
    <row r="16" spans="1:9" ht="24">
      <c r="A16" s="81" t="str">
        <f>'TO MAKE TABLES'!D78</f>
        <v>Capacity</v>
      </c>
      <c r="B16" s="81" t="str">
        <f>'TO MAKE TABLES'!E78</f>
        <v>NJ GSP Exit 109 SB entrance ramp</v>
      </c>
      <c r="C16" s="81" t="str">
        <f>'TO MAKE TABLES'!F78</f>
        <v>Operational</v>
      </c>
      <c r="D16" s="111" t="str">
        <f>'TO MAKE TABLES'!G78</f>
        <v></v>
      </c>
      <c r="E16" s="81" t="str">
        <f>'TO MAKE TABLES'!H78</f>
        <v>Close ramp, provide police enforcement</v>
      </c>
      <c r="F16" s="81" t="str">
        <f>'TO MAKE TABLES'!I78</f>
        <v>During Evacuation</v>
      </c>
      <c r="G16" s="112">
        <f>'TO MAKE TABLES'!J78</f>
        <v>5000</v>
      </c>
      <c r="H16" s="81" t="str">
        <f>'TO MAKE TABLES'!K78</f>
        <v>State</v>
      </c>
      <c r="I16" s="81" t="str">
        <f>'TO MAKE TABLES'!L78</f>
        <v>Daily</v>
      </c>
    </row>
    <row r="17" spans="1:9" ht="36">
      <c r="A17" s="81" t="str">
        <f>'TO MAKE TABLES'!D79</f>
        <v>Capacity</v>
      </c>
      <c r="B17" s="81" t="str">
        <f>'TO MAKE TABLES'!E79</f>
        <v>NJ GSP Exit 109 </v>
      </c>
      <c r="C17" s="81" t="str">
        <f>'TO MAKE TABLES'!F79</f>
        <v>System Management</v>
      </c>
      <c r="D17" s="111" t="str">
        <f>'TO MAKE TABLES'!G79</f>
        <v></v>
      </c>
      <c r="E17" s="81" t="str">
        <f>'TO MAKE TABLES'!H79</f>
        <v>Coordinate GSP ramp reversal activities with NJMCOEM and NJDOT</v>
      </c>
      <c r="F17" s="81" t="str">
        <f>'TO MAKE TABLES'!I79</f>
        <v>Short </v>
      </c>
      <c r="G17" s="112">
        <f>'TO MAKE TABLES'!J79</f>
        <v>0</v>
      </c>
      <c r="H17" s="81" t="str">
        <f>'TO MAKE TABLES'!K79</f>
        <v>State/ MCOEM</v>
      </c>
      <c r="I17" s="81" t="str">
        <f>'TO MAKE TABLES'!L79</f>
        <v> 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I18"/>
  <sheetViews>
    <sheetView workbookViewId="0" topLeftCell="A2">
      <selection activeCell="D9" sqref="D9:D18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">
        <v>5</v>
      </c>
      <c r="B2" s="86" t="s">
        <v>42</v>
      </c>
      <c r="C2" s="86" t="s">
        <v>10</v>
      </c>
      <c r="D2" s="95" t="s">
        <v>201</v>
      </c>
      <c r="E2" s="86" t="s">
        <v>68</v>
      </c>
      <c r="F2" s="86" t="s">
        <v>15</v>
      </c>
      <c r="G2" s="90">
        <v>14000000</v>
      </c>
      <c r="H2" s="86" t="s">
        <v>351</v>
      </c>
      <c r="I2" s="86"/>
    </row>
    <row r="3" spans="1:9" ht="24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43</v>
      </c>
      <c r="F3" s="86" t="s">
        <v>8</v>
      </c>
      <c r="G3" s="90">
        <v>5000</v>
      </c>
      <c r="H3" s="86" t="s">
        <v>359</v>
      </c>
      <c r="I3" s="86"/>
    </row>
    <row r="4" spans="1:9" ht="24">
      <c r="A4" s="81" t="s">
        <v>5</v>
      </c>
      <c r="B4" s="86" t="s">
        <v>42</v>
      </c>
      <c r="C4" s="86" t="s">
        <v>6</v>
      </c>
      <c r="D4" s="95" t="s">
        <v>201</v>
      </c>
      <c r="E4" s="86" t="s">
        <v>60</v>
      </c>
      <c r="F4" s="86" t="s">
        <v>93</v>
      </c>
      <c r="G4" s="101">
        <v>2000</v>
      </c>
      <c r="H4" s="86" t="s">
        <v>348</v>
      </c>
      <c r="I4" s="86" t="s">
        <v>99</v>
      </c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69</v>
      </c>
      <c r="F5" s="86" t="s">
        <v>93</v>
      </c>
      <c r="G5" s="90">
        <v>4000</v>
      </c>
      <c r="H5" s="86" t="s">
        <v>348</v>
      </c>
      <c r="I5" s="86" t="s">
        <v>99</v>
      </c>
    </row>
    <row r="6" spans="1:9" ht="24">
      <c r="A6" s="81" t="s">
        <v>5</v>
      </c>
      <c r="B6" s="86" t="s">
        <v>42</v>
      </c>
      <c r="C6" s="86" t="s">
        <v>25</v>
      </c>
      <c r="D6" s="95" t="s">
        <v>201</v>
      </c>
      <c r="E6" s="86" t="s">
        <v>57</v>
      </c>
      <c r="F6" s="86" t="s">
        <v>12</v>
      </c>
      <c r="G6" s="90">
        <v>98000</v>
      </c>
      <c r="H6" s="86" t="s">
        <v>351</v>
      </c>
      <c r="I6" s="86"/>
    </row>
    <row r="7" spans="1:9" ht="24">
      <c r="A7" s="81" t="s">
        <v>5</v>
      </c>
      <c r="B7" s="86" t="s">
        <v>42</v>
      </c>
      <c r="C7" s="86" t="s">
        <v>25</v>
      </c>
      <c r="D7" s="95" t="s">
        <v>201</v>
      </c>
      <c r="E7" s="86" t="s">
        <v>28</v>
      </c>
      <c r="F7" s="86" t="s">
        <v>12</v>
      </c>
      <c r="G7" s="90">
        <v>322000</v>
      </c>
      <c r="H7" s="86" t="s">
        <v>351</v>
      </c>
      <c r="I7" s="86"/>
    </row>
    <row r="8" spans="1:9" ht="24">
      <c r="A8" s="81" t="s">
        <v>5</v>
      </c>
      <c r="B8" s="86" t="s">
        <v>42</v>
      </c>
      <c r="C8" s="86" t="s">
        <v>23</v>
      </c>
      <c r="D8" s="95" t="s">
        <v>201</v>
      </c>
      <c r="E8" s="86" t="s">
        <v>30</v>
      </c>
      <c r="F8" s="86" t="s">
        <v>8</v>
      </c>
      <c r="G8" s="90">
        <v>0</v>
      </c>
      <c r="H8" s="86" t="s">
        <v>352</v>
      </c>
      <c r="I8" s="86"/>
    </row>
    <row r="9" spans="1:9" ht="36">
      <c r="A9" s="81" t="s">
        <v>5</v>
      </c>
      <c r="B9" s="86" t="s">
        <v>112</v>
      </c>
      <c r="C9" s="86" t="s">
        <v>10</v>
      </c>
      <c r="D9" s="93" t="str">
        <f>CHAR(139+1)</f>
        <v>Œ</v>
      </c>
      <c r="E9" s="86" t="s">
        <v>184</v>
      </c>
      <c r="F9" s="86" t="s">
        <v>8</v>
      </c>
      <c r="G9" s="90">
        <v>30000</v>
      </c>
      <c r="H9" s="86" t="s">
        <v>351</v>
      </c>
      <c r="I9" s="86"/>
    </row>
    <row r="10" spans="1:9" ht="36">
      <c r="A10" s="81" t="s">
        <v>5</v>
      </c>
      <c r="B10" s="86" t="s">
        <v>181</v>
      </c>
      <c r="C10" s="86" t="s">
        <v>6</v>
      </c>
      <c r="D10" s="93" t="str">
        <f>CHAR(139+2)</f>
        <v></v>
      </c>
      <c r="E10" s="89" t="s">
        <v>113</v>
      </c>
      <c r="F10" s="86" t="s">
        <v>93</v>
      </c>
      <c r="G10" s="90">
        <v>500</v>
      </c>
      <c r="H10" s="86" t="s">
        <v>348</v>
      </c>
      <c r="I10" s="86" t="s">
        <v>99</v>
      </c>
    </row>
    <row r="11" spans="1:9" ht="60">
      <c r="A11" s="81" t="s">
        <v>5</v>
      </c>
      <c r="B11" s="86" t="s">
        <v>182</v>
      </c>
      <c r="C11" s="86" t="s">
        <v>6</v>
      </c>
      <c r="D11" s="93" t="str">
        <f>CHAR(139+2)</f>
        <v></v>
      </c>
      <c r="E11" s="86" t="s">
        <v>183</v>
      </c>
      <c r="F11" s="86" t="s">
        <v>93</v>
      </c>
      <c r="G11" s="90">
        <v>0</v>
      </c>
      <c r="H11" s="86" t="s">
        <v>348</v>
      </c>
      <c r="I11" s="86"/>
    </row>
    <row r="12" spans="1:9" ht="48">
      <c r="A12" s="81" t="s">
        <v>5</v>
      </c>
      <c r="B12" s="86" t="s">
        <v>114</v>
      </c>
      <c r="C12" s="86" t="s">
        <v>10</v>
      </c>
      <c r="D12" s="93" t="str">
        <f>CHAR(139+3)</f>
        <v>Ž</v>
      </c>
      <c r="E12" s="86" t="s">
        <v>115</v>
      </c>
      <c r="F12" s="86" t="s">
        <v>15</v>
      </c>
      <c r="G12" s="90">
        <v>44000</v>
      </c>
      <c r="H12" s="86" t="s">
        <v>351</v>
      </c>
      <c r="I12" s="86"/>
    </row>
    <row r="13" spans="1:9" ht="96">
      <c r="A13" s="81" t="s">
        <v>5</v>
      </c>
      <c r="B13" s="86" t="s">
        <v>116</v>
      </c>
      <c r="C13" s="86" t="s">
        <v>6</v>
      </c>
      <c r="D13" s="93" t="str">
        <f>CHAR(139+5)</f>
        <v></v>
      </c>
      <c r="E13" s="86" t="s">
        <v>168</v>
      </c>
      <c r="F13" s="86" t="s">
        <v>93</v>
      </c>
      <c r="G13" s="90">
        <v>3000</v>
      </c>
      <c r="H13" s="86" t="s">
        <v>348</v>
      </c>
      <c r="I13" s="86" t="s">
        <v>99</v>
      </c>
    </row>
    <row r="14" spans="1:9" ht="36">
      <c r="A14" s="81" t="s">
        <v>5</v>
      </c>
      <c r="B14" s="86" t="s">
        <v>118</v>
      </c>
      <c r="C14" s="86" t="s">
        <v>23</v>
      </c>
      <c r="D14" s="93" t="str">
        <f>CHAR(139+4)</f>
        <v></v>
      </c>
      <c r="E14" s="86" t="s">
        <v>117</v>
      </c>
      <c r="F14" s="86" t="s">
        <v>15</v>
      </c>
      <c r="G14" s="90">
        <v>0</v>
      </c>
      <c r="H14" s="86" t="s">
        <v>366</v>
      </c>
      <c r="I14" s="86"/>
    </row>
    <row r="15" spans="1:9" ht="36">
      <c r="A15" s="81" t="s">
        <v>29</v>
      </c>
      <c r="B15" s="86" t="s">
        <v>185</v>
      </c>
      <c r="C15" s="86" t="s">
        <v>23</v>
      </c>
      <c r="D15" s="93" t="str">
        <f>CHAR(139+4)</f>
        <v></v>
      </c>
      <c r="E15" s="86" t="s">
        <v>169</v>
      </c>
      <c r="F15" s="86" t="s">
        <v>15</v>
      </c>
      <c r="G15" s="90">
        <v>0</v>
      </c>
      <c r="H15" s="86" t="s">
        <v>365</v>
      </c>
      <c r="I15" s="86"/>
    </row>
    <row r="16" spans="1:9" ht="48">
      <c r="A16" s="81" t="s">
        <v>5</v>
      </c>
      <c r="B16" s="86" t="s">
        <v>186</v>
      </c>
      <c r="C16" s="86" t="s">
        <v>6</v>
      </c>
      <c r="D16" s="93" t="str">
        <f>CHAR(139+5)</f>
        <v></v>
      </c>
      <c r="E16" s="86" t="s">
        <v>170</v>
      </c>
      <c r="F16" s="86" t="s">
        <v>93</v>
      </c>
      <c r="G16" s="90">
        <v>1000</v>
      </c>
      <c r="H16" s="86" t="s">
        <v>367</v>
      </c>
      <c r="I16" s="86"/>
    </row>
    <row r="17" spans="1:9" ht="36">
      <c r="A17" s="81" t="s">
        <v>5</v>
      </c>
      <c r="B17" s="86" t="s">
        <v>119</v>
      </c>
      <c r="C17" s="86" t="s">
        <v>6</v>
      </c>
      <c r="D17" s="93" t="str">
        <f>CHAR(139+6)</f>
        <v>‘</v>
      </c>
      <c r="E17" s="86" t="s">
        <v>120</v>
      </c>
      <c r="F17" s="86" t="s">
        <v>15</v>
      </c>
      <c r="G17" s="90">
        <v>5000000</v>
      </c>
      <c r="H17" s="86" t="s">
        <v>351</v>
      </c>
      <c r="I17" s="86"/>
    </row>
    <row r="18" spans="1:9" ht="60">
      <c r="A18" s="81" t="s">
        <v>5</v>
      </c>
      <c r="B18" s="86" t="s">
        <v>121</v>
      </c>
      <c r="C18" s="86" t="s">
        <v>6</v>
      </c>
      <c r="D18" s="93" t="str">
        <f>CHAR(139+7)</f>
        <v>’</v>
      </c>
      <c r="E18" s="86" t="s">
        <v>122</v>
      </c>
      <c r="F18" s="86" t="s">
        <v>8</v>
      </c>
      <c r="G18" s="90">
        <v>5000</v>
      </c>
      <c r="H18" s="86" t="s">
        <v>351</v>
      </c>
      <c r="I18" s="86" t="s">
        <v>99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6">
    <pageSetUpPr fitToPage="1"/>
  </sheetPr>
  <dimension ref="A1:I14"/>
  <sheetViews>
    <sheetView workbookViewId="0" topLeftCell="A9">
      <selection activeCell="F11" sqref="F11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">
        <v>5</v>
      </c>
      <c r="B2" s="86" t="s">
        <v>42</v>
      </c>
      <c r="C2" s="86" t="s">
        <v>10</v>
      </c>
      <c r="D2" s="95" t="s">
        <v>201</v>
      </c>
      <c r="E2" s="86" t="s">
        <v>68</v>
      </c>
      <c r="F2" s="86" t="s">
        <v>15</v>
      </c>
      <c r="G2" s="90">
        <v>3300000</v>
      </c>
      <c r="H2" s="86" t="s">
        <v>349</v>
      </c>
      <c r="I2" s="86"/>
    </row>
    <row r="3" spans="1:9" ht="24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43</v>
      </c>
      <c r="F3" s="86" t="s">
        <v>8</v>
      </c>
      <c r="G3" s="90">
        <v>2400</v>
      </c>
      <c r="H3" s="86" t="s">
        <v>349</v>
      </c>
      <c r="I3" s="86"/>
    </row>
    <row r="4" spans="1:9" ht="36">
      <c r="A4" s="81" t="s">
        <v>5</v>
      </c>
      <c r="B4" s="86" t="s">
        <v>42</v>
      </c>
      <c r="C4" s="86" t="s">
        <v>10</v>
      </c>
      <c r="D4" s="95" t="s">
        <v>201</v>
      </c>
      <c r="E4" s="86" t="s">
        <v>89</v>
      </c>
      <c r="F4" s="86" t="s">
        <v>8</v>
      </c>
      <c r="G4" s="90">
        <v>8000</v>
      </c>
      <c r="H4" s="86" t="s">
        <v>349</v>
      </c>
      <c r="I4" s="86"/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60</v>
      </c>
      <c r="F5" s="86" t="s">
        <v>93</v>
      </c>
      <c r="G5" s="101">
        <v>2000</v>
      </c>
      <c r="H5" s="86" t="s">
        <v>348</v>
      </c>
      <c r="I5" s="86" t="s">
        <v>99</v>
      </c>
    </row>
    <row r="6" spans="1:9" ht="24">
      <c r="A6" s="81" t="s">
        <v>5</v>
      </c>
      <c r="B6" s="86" t="s">
        <v>42</v>
      </c>
      <c r="C6" s="86" t="s">
        <v>6</v>
      </c>
      <c r="D6" s="95" t="s">
        <v>201</v>
      </c>
      <c r="E6" s="86" t="s">
        <v>69</v>
      </c>
      <c r="F6" s="86" t="s">
        <v>93</v>
      </c>
      <c r="G6" s="90">
        <v>5000</v>
      </c>
      <c r="H6" s="86" t="s">
        <v>348</v>
      </c>
      <c r="I6" s="86"/>
    </row>
    <row r="7" spans="1:9" ht="36">
      <c r="A7" s="81" t="s">
        <v>5</v>
      </c>
      <c r="B7" s="86" t="s">
        <v>42</v>
      </c>
      <c r="C7" s="86" t="s">
        <v>6</v>
      </c>
      <c r="D7" s="95" t="s">
        <v>201</v>
      </c>
      <c r="E7" s="86" t="s">
        <v>187</v>
      </c>
      <c r="F7" s="86" t="s">
        <v>8</v>
      </c>
      <c r="G7" s="101">
        <v>0</v>
      </c>
      <c r="H7" s="86" t="s">
        <v>367</v>
      </c>
      <c r="I7" s="86"/>
    </row>
    <row r="8" spans="1:9" ht="48">
      <c r="A8" s="81" t="s">
        <v>5</v>
      </c>
      <c r="B8" s="86" t="s">
        <v>42</v>
      </c>
      <c r="C8" s="86" t="s">
        <v>23</v>
      </c>
      <c r="D8" s="95" t="s">
        <v>201</v>
      </c>
      <c r="E8" s="86" t="s">
        <v>206</v>
      </c>
      <c r="F8" s="86" t="s">
        <v>15</v>
      </c>
      <c r="G8" s="90">
        <v>0</v>
      </c>
      <c r="H8" s="86" t="s">
        <v>368</v>
      </c>
      <c r="I8" s="86"/>
    </row>
    <row r="9" spans="1:9" ht="48">
      <c r="A9" s="81" t="s">
        <v>5</v>
      </c>
      <c r="B9" s="86" t="s">
        <v>42</v>
      </c>
      <c r="C9" s="102" t="s">
        <v>23</v>
      </c>
      <c r="D9" s="95" t="s">
        <v>201</v>
      </c>
      <c r="E9" s="86" t="s">
        <v>188</v>
      </c>
      <c r="F9" s="86" t="s">
        <v>8</v>
      </c>
      <c r="G9" s="90">
        <v>0</v>
      </c>
      <c r="H9" s="102" t="s">
        <v>352</v>
      </c>
      <c r="I9" s="103"/>
    </row>
    <row r="10" spans="1:9" ht="36">
      <c r="A10" s="81" t="s">
        <v>5</v>
      </c>
      <c r="B10" s="81" t="s">
        <v>203</v>
      </c>
      <c r="C10" s="102" t="s">
        <v>23</v>
      </c>
      <c r="D10" s="93" t="str">
        <f>CHAR(139+1)</f>
        <v>Œ</v>
      </c>
      <c r="E10" s="81" t="s">
        <v>202</v>
      </c>
      <c r="F10" s="86" t="s">
        <v>15</v>
      </c>
      <c r="G10" s="90">
        <v>0</v>
      </c>
      <c r="H10" s="102" t="s">
        <v>369</v>
      </c>
      <c r="I10" s="103"/>
    </row>
    <row r="11" spans="1:9" ht="60">
      <c r="A11" s="81" t="s">
        <v>5</v>
      </c>
      <c r="B11" s="86" t="s">
        <v>125</v>
      </c>
      <c r="C11" s="102" t="s">
        <v>25</v>
      </c>
      <c r="D11" s="93" t="str">
        <f>CHAR(139+2)</f>
        <v></v>
      </c>
      <c r="E11" s="86" t="s">
        <v>189</v>
      </c>
      <c r="F11" s="86" t="s">
        <v>12</v>
      </c>
      <c r="G11" s="90">
        <v>60000</v>
      </c>
      <c r="H11" s="102" t="s">
        <v>370</v>
      </c>
      <c r="I11" s="103"/>
    </row>
    <row r="12" spans="1:9" ht="60">
      <c r="A12" s="81" t="s">
        <v>5</v>
      </c>
      <c r="B12" s="86" t="s">
        <v>125</v>
      </c>
      <c r="C12" s="86" t="s">
        <v>6</v>
      </c>
      <c r="D12" s="93" t="str">
        <f>CHAR(139+2)</f>
        <v></v>
      </c>
      <c r="E12" s="86" t="s">
        <v>110</v>
      </c>
      <c r="F12" s="86" t="s">
        <v>93</v>
      </c>
      <c r="G12" s="90">
        <v>4000</v>
      </c>
      <c r="H12" s="86" t="s">
        <v>348</v>
      </c>
      <c r="I12" s="86" t="s">
        <v>99</v>
      </c>
    </row>
    <row r="13" spans="1:9" ht="24">
      <c r="A13" s="81" t="s">
        <v>5</v>
      </c>
      <c r="B13" s="86" t="s">
        <v>42</v>
      </c>
      <c r="C13" s="86" t="s">
        <v>25</v>
      </c>
      <c r="D13" s="93" t="str">
        <f>CHAR(139+2)</f>
        <v></v>
      </c>
      <c r="E13" s="86" t="s">
        <v>57</v>
      </c>
      <c r="F13" s="86" t="s">
        <v>12</v>
      </c>
      <c r="G13" s="90">
        <v>35000</v>
      </c>
      <c r="H13" s="86" t="s">
        <v>349</v>
      </c>
      <c r="I13" s="86"/>
    </row>
    <row r="14" spans="1:9" ht="24">
      <c r="A14" s="81" t="s">
        <v>5</v>
      </c>
      <c r="B14" s="86" t="s">
        <v>42</v>
      </c>
      <c r="C14" s="86" t="s">
        <v>25</v>
      </c>
      <c r="D14" s="93" t="str">
        <f>CHAR(139+2)</f>
        <v></v>
      </c>
      <c r="E14" s="86" t="s">
        <v>28</v>
      </c>
      <c r="F14" s="86" t="s">
        <v>12</v>
      </c>
      <c r="G14" s="90">
        <v>115000</v>
      </c>
      <c r="H14" s="86" t="s">
        <v>349</v>
      </c>
      <c r="I14" s="86"/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I16"/>
  <sheetViews>
    <sheetView workbookViewId="0" topLeftCell="A1">
      <selection activeCell="L8" sqref="L8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114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113" t="s">
        <v>205</v>
      </c>
      <c r="H1" s="79" t="s">
        <v>358</v>
      </c>
      <c r="I1" s="79" t="s">
        <v>157</v>
      </c>
    </row>
    <row r="2" spans="1:9" ht="12">
      <c r="A2" s="81" t="str">
        <f>'TO MAKE TABLES'!D110</f>
        <v>Capacity</v>
      </c>
      <c r="B2" s="81" t="str">
        <f>'TO MAKE TABLES'!E110</f>
        <v>Corridor Wide</v>
      </c>
      <c r="C2" s="81" t="str">
        <f>'TO MAKE TABLES'!F110</f>
        <v>Physical</v>
      </c>
      <c r="D2" s="81" t="str">
        <f>'TO MAKE TABLES'!G110</f>
        <v>NA</v>
      </c>
      <c r="E2" s="81" t="str">
        <f>'TO MAKE TABLES'!H110</f>
        <v>Widen to create full shoulder</v>
      </c>
      <c r="F2" s="81" t="str">
        <f>'TO MAKE TABLES'!I110</f>
        <v>Long</v>
      </c>
      <c r="G2" s="112">
        <f>'TO MAKE TABLES'!J110</f>
        <v>9000000</v>
      </c>
      <c r="H2" s="81" t="str">
        <f>'TO MAKE TABLES'!K110</f>
        <v>County</v>
      </c>
      <c r="I2" s="81" t="str">
        <f>'TO MAKE TABLES'!L110</f>
        <v> </v>
      </c>
    </row>
    <row r="3" spans="1:9" ht="24">
      <c r="A3" s="81" t="str">
        <f>'TO MAKE TABLES'!D111</f>
        <v>Capacity</v>
      </c>
      <c r="B3" s="81" t="str">
        <f>'TO MAKE TABLES'!E111</f>
        <v>Corridor Wide</v>
      </c>
      <c r="C3" s="81" t="str">
        <f>'TO MAKE TABLES'!F111</f>
        <v>Physical</v>
      </c>
      <c r="D3" s="81" t="str">
        <f>'TO MAKE TABLES'!G111</f>
        <v>NA</v>
      </c>
      <c r="E3" s="81" t="str">
        <f>'TO MAKE TABLES'!H111</f>
        <v>Add "No Parking During Evacuation" Placards</v>
      </c>
      <c r="F3" s="81" t="str">
        <f>'TO MAKE TABLES'!I111</f>
        <v>Short</v>
      </c>
      <c r="G3" s="112">
        <f>'TO MAKE TABLES'!J111</f>
        <v>3400</v>
      </c>
      <c r="H3" s="81" t="str">
        <f>'TO MAKE TABLES'!K111</f>
        <v>County</v>
      </c>
      <c r="I3" s="81" t="str">
        <f>'TO MAKE TABLES'!L111</f>
        <v> </v>
      </c>
    </row>
    <row r="4" spans="1:9" ht="24">
      <c r="A4" s="81" t="str">
        <f>'TO MAKE TABLES'!D112</f>
        <v>Capacity</v>
      </c>
      <c r="B4" s="81" t="str">
        <f>'TO MAKE TABLES'!E112</f>
        <v>Corridor Wide</v>
      </c>
      <c r="C4" s="81" t="str">
        <f>'TO MAKE TABLES'!F112</f>
        <v>Operational</v>
      </c>
      <c r="D4" s="81" t="str">
        <f>'TO MAKE TABLES'!G112</f>
        <v>NA</v>
      </c>
      <c r="E4" s="81" t="str">
        <f>'TO MAKE TABLES'!H112</f>
        <v>Emergency Service Patrols</v>
      </c>
      <c r="F4" s="81" t="str">
        <f>'TO MAKE TABLES'!I112</f>
        <v>During Evacuation</v>
      </c>
      <c r="G4" s="112">
        <f>'TO MAKE TABLES'!J112</f>
        <v>5000</v>
      </c>
      <c r="H4" s="81" t="str">
        <f>'TO MAKE TABLES'!K112</f>
        <v>Municipality</v>
      </c>
      <c r="I4" s="81" t="str">
        <f>'TO MAKE TABLES'!L112</f>
        <v>Daily</v>
      </c>
    </row>
    <row r="5" spans="1:9" ht="24">
      <c r="A5" s="81" t="str">
        <f>'TO MAKE TABLES'!D113</f>
        <v>Capacity</v>
      </c>
      <c r="B5" s="81" t="str">
        <f>'TO MAKE TABLES'!E113</f>
        <v>Corridor Wide</v>
      </c>
      <c r="C5" s="81" t="str">
        <f>'TO MAKE TABLES'!F113</f>
        <v>Operational</v>
      </c>
      <c r="D5" s="81" t="str">
        <f>'TO MAKE TABLES'!G113</f>
        <v>NA</v>
      </c>
      <c r="E5" s="81" t="str">
        <f>'TO MAKE TABLES'!H113</f>
        <v>Enforce "No Parking During Evacuations"</v>
      </c>
      <c r="F5" s="81" t="str">
        <f>'TO MAKE TABLES'!I113</f>
        <v>During Evacuation</v>
      </c>
      <c r="G5" s="112">
        <f>'TO MAKE TABLES'!J113</f>
        <v>2000</v>
      </c>
      <c r="H5" s="81" t="str">
        <f>'TO MAKE TABLES'!K113</f>
        <v>Municipality</v>
      </c>
      <c r="I5" s="81" t="str">
        <f>'TO MAKE TABLES'!L113</f>
        <v>Daily</v>
      </c>
    </row>
    <row r="6" spans="1:9" ht="24">
      <c r="A6" s="81" t="str">
        <f>'TO MAKE TABLES'!D114</f>
        <v>Capacity</v>
      </c>
      <c r="B6" s="81" t="str">
        <f>'TO MAKE TABLES'!E114</f>
        <v>Corridor Wide</v>
      </c>
      <c r="C6" s="81" t="str">
        <f>'TO MAKE TABLES'!F114</f>
        <v>Technological</v>
      </c>
      <c r="D6" s="81" t="str">
        <f>'TO MAKE TABLES'!G114</f>
        <v>NA</v>
      </c>
      <c r="E6" s="81" t="str">
        <f>'TO MAKE TABLES'!H114</f>
        <v>LED and Backup Power for Signals</v>
      </c>
      <c r="F6" s="81" t="str">
        <f>'TO MAKE TABLES'!I114</f>
        <v>Intermediate</v>
      </c>
      <c r="G6" s="112">
        <f>'TO MAKE TABLES'!J114</f>
        <v>105000</v>
      </c>
      <c r="H6" s="81" t="str">
        <f>'TO MAKE TABLES'!K114</f>
        <v>County/ State</v>
      </c>
      <c r="I6" s="81" t="str">
        <f>'TO MAKE TABLES'!L114</f>
        <v> </v>
      </c>
    </row>
    <row r="7" spans="1:9" ht="24">
      <c r="A7" s="81" t="str">
        <f>'TO MAKE TABLES'!D115</f>
        <v>Capacity</v>
      </c>
      <c r="B7" s="81" t="str">
        <f>'TO MAKE TABLES'!E115</f>
        <v>Corridor Wide</v>
      </c>
      <c r="C7" s="81" t="str">
        <f>'TO MAKE TABLES'!F115</f>
        <v>Technological</v>
      </c>
      <c r="D7" s="81" t="str">
        <f>'TO MAKE TABLES'!G115</f>
        <v>NA</v>
      </c>
      <c r="E7" s="81" t="str">
        <f>'TO MAKE TABLES'!H115</f>
        <v>Upgrade signals for wireless control</v>
      </c>
      <c r="F7" s="81" t="str">
        <f>'TO MAKE TABLES'!I115</f>
        <v>Intermediate</v>
      </c>
      <c r="G7" s="112">
        <f>'TO MAKE TABLES'!J115</f>
        <v>345000</v>
      </c>
      <c r="H7" s="81" t="str">
        <f>'TO MAKE TABLES'!K115</f>
        <v>County/ State</v>
      </c>
      <c r="I7" s="81" t="str">
        <f>'TO MAKE TABLES'!L115</f>
        <v> </v>
      </c>
    </row>
    <row r="8" spans="1:9" ht="36">
      <c r="A8" s="81" t="str">
        <f>'TO MAKE TABLES'!D116</f>
        <v>Capacity</v>
      </c>
      <c r="B8" s="81" t="str">
        <f>'TO MAKE TABLES'!E116</f>
        <v>Corridor Wide</v>
      </c>
      <c r="C8" s="81" t="str">
        <f>'TO MAKE TABLES'!F116</f>
        <v>System Management</v>
      </c>
      <c r="D8" s="81" t="str">
        <f>'TO MAKE TABLES'!G116</f>
        <v>NA</v>
      </c>
      <c r="E8" s="81" t="str">
        <f>'TO MAKE TABLES'!H116</f>
        <v>Provide Highway Advisory Radio for this and other nearby corridors</v>
      </c>
      <c r="F8" s="81" t="str">
        <f>'TO MAKE TABLES'!I116</f>
        <v>Intermediate</v>
      </c>
      <c r="G8" s="112">
        <f>'TO MAKE TABLES'!J116</f>
        <v>35000</v>
      </c>
      <c r="H8" s="81" t="str">
        <f>'TO MAKE TABLES'!K116</f>
        <v>MCOEM</v>
      </c>
      <c r="I8" s="81" t="str">
        <f>'TO MAKE TABLES'!L116</f>
        <v> </v>
      </c>
    </row>
    <row r="9" spans="1:9" ht="36">
      <c r="A9" s="81" t="str">
        <f>'TO MAKE TABLES'!D117</f>
        <v>Capacity</v>
      </c>
      <c r="B9" s="81" t="str">
        <f>'TO MAKE TABLES'!E117</f>
        <v>Seaview Sq. Mall entrances to CR 16</v>
      </c>
      <c r="C9" s="81" t="str">
        <f>'TO MAKE TABLES'!F117</f>
        <v>Operational</v>
      </c>
      <c r="D9" s="81" t="str">
        <f>'TO MAKE TABLES'!G117</f>
        <v>Œ</v>
      </c>
      <c r="E9" s="81" t="str">
        <f>'TO MAKE TABLES'!H117</f>
        <v>Allow only one exit ramp from the mall onto CR 16</v>
      </c>
      <c r="F9" s="81" t="str">
        <f>'TO MAKE TABLES'!I117</f>
        <v>During Evacuation</v>
      </c>
      <c r="G9" s="112">
        <f>'TO MAKE TABLES'!J117</f>
        <v>5000</v>
      </c>
      <c r="H9" s="81" t="str">
        <f>'TO MAKE TABLES'!K117</f>
        <v>Municipality</v>
      </c>
      <c r="I9" s="81" t="str">
        <f>'TO MAKE TABLES'!L117</f>
        <v>Daily</v>
      </c>
    </row>
    <row r="10" spans="1:9" ht="36">
      <c r="A10" s="81" t="str">
        <f>'TO MAKE TABLES'!D118</f>
        <v>Capacity</v>
      </c>
      <c r="B10" s="81" t="str">
        <f>'TO MAKE TABLES'!E118</f>
        <v>Wayside Rd. to Jumping Brook Rd.</v>
      </c>
      <c r="C10" s="81" t="str">
        <f>'TO MAKE TABLES'!F118</f>
        <v>Physical</v>
      </c>
      <c r="D10" s="81" t="str">
        <f>'TO MAKE TABLES'!G118</f>
        <v></v>
      </c>
      <c r="E10" s="81" t="str">
        <f>'TO MAKE TABLES'!H118</f>
        <v>Widen State Route 66</v>
      </c>
      <c r="F10" s="81" t="str">
        <f>'TO MAKE TABLES'!I118</f>
        <v>Long</v>
      </c>
      <c r="G10" s="112">
        <f>'TO MAKE TABLES'!J118</f>
        <v>3800000</v>
      </c>
      <c r="H10" s="81" t="str">
        <f>'TO MAKE TABLES'!K118</f>
        <v>State</v>
      </c>
      <c r="I10" s="81" t="str">
        <f>'TO MAKE TABLES'!L118</f>
        <v> </v>
      </c>
    </row>
    <row r="11" spans="1:9" ht="48">
      <c r="A11" s="81" t="str">
        <f>'TO MAKE TABLES'!D119</f>
        <v>Capacity</v>
      </c>
      <c r="B11" s="81" t="str">
        <f>'TO MAKE TABLES'!E119</f>
        <v>Asbury Park between Essex Rd. and Green Grove Rd.</v>
      </c>
      <c r="C11" s="81" t="str">
        <f>'TO MAKE TABLES'!F119</f>
        <v>Operational</v>
      </c>
      <c r="D11" s="81" t="str">
        <f>'TO MAKE TABLES'!G119</f>
        <v>Ž</v>
      </c>
      <c r="E11" s="81" t="str">
        <f>'TO MAKE TABLES'!H119</f>
        <v>Close business driveways located on south side of Asbury Ave. Provide police enforcement</v>
      </c>
      <c r="F11" s="81" t="str">
        <f>'TO MAKE TABLES'!I119</f>
        <v>During Evacuation</v>
      </c>
      <c r="G11" s="112">
        <f>'TO MAKE TABLES'!J119</f>
        <v>2000</v>
      </c>
      <c r="H11" s="81" t="str">
        <f>'TO MAKE TABLES'!K119</f>
        <v>Municipality</v>
      </c>
      <c r="I11" s="81" t="str">
        <f>'TO MAKE TABLES'!L119</f>
        <v>Daily</v>
      </c>
    </row>
    <row r="12" spans="1:9" ht="84">
      <c r="A12" s="81" t="str">
        <f>'TO MAKE TABLES'!D120</f>
        <v>Capacity</v>
      </c>
      <c r="B12" s="81" t="str">
        <f>'TO MAKE TABLES'!E120</f>
        <v>Asbury Ave./Essex Rd. unsignalized intersection</v>
      </c>
      <c r="C12" s="81" t="str">
        <f>'TO MAKE TABLES'!F120</f>
        <v>Operational</v>
      </c>
      <c r="D12" s="81" t="str">
        <f>'TO MAKE TABLES'!G120</f>
        <v></v>
      </c>
      <c r="E12" s="81" t="str">
        <f>'TO MAKE TABLES'!H120</f>
        <v>Provide police enforcement</v>
      </c>
      <c r="F12" s="81" t="str">
        <f>'TO MAKE TABLES'!I120</f>
        <v>During Evacuation</v>
      </c>
      <c r="G12" s="112">
        <f>'TO MAKE TABLES'!J120</f>
        <v>2000</v>
      </c>
      <c r="H12" s="81" t="str">
        <f>'TO MAKE TABLES'!K120</f>
        <v>Municipality</v>
      </c>
      <c r="I12" s="81" t="str">
        <f>'TO MAKE TABLES'!L120</f>
        <v>Daily.  Location is to be re-aligned and signalized in the near future.</v>
      </c>
    </row>
    <row r="13" spans="1:9" ht="48">
      <c r="A13" s="81" t="str">
        <f>'TO MAKE TABLES'!D121</f>
        <v>Capacity</v>
      </c>
      <c r="B13" s="81" t="str">
        <f>'TO MAKE TABLES'!E121</f>
        <v>NJ GSP Exit 102</v>
      </c>
      <c r="C13" s="81" t="str">
        <f>'TO MAKE TABLES'!F121</f>
        <v>Operational</v>
      </c>
      <c r="D13" s="81" t="str">
        <f>'TO MAKE TABLES'!G121</f>
        <v></v>
      </c>
      <c r="E13" s="81" t="str">
        <f>'TO MAKE TABLES'!H121</f>
        <v>Close GSP entrance ramp and reverse direction of GSP exit ramp; provide police enforcement</v>
      </c>
      <c r="F13" s="81" t="str">
        <f>'TO MAKE TABLES'!I121</f>
        <v>During Evacuation</v>
      </c>
      <c r="G13" s="112">
        <f>'TO MAKE TABLES'!J121</f>
        <v>2000</v>
      </c>
      <c r="H13" s="81" t="str">
        <f>'TO MAKE TABLES'!K121</f>
        <v>State</v>
      </c>
      <c r="I13" s="81" t="str">
        <f>'TO MAKE TABLES'!L121</f>
        <v>Daily</v>
      </c>
    </row>
    <row r="14" spans="1:9" ht="36">
      <c r="A14" s="81" t="str">
        <f>'TO MAKE TABLES'!D122</f>
        <v>Capacity</v>
      </c>
      <c r="B14" s="81" t="str">
        <f>'TO MAKE TABLES'!E122</f>
        <v>CR 16/Foxchase Drive unsignalized intersection</v>
      </c>
      <c r="C14" s="81" t="str">
        <f>'TO MAKE TABLES'!F122</f>
        <v>Operational</v>
      </c>
      <c r="D14" s="81" t="str">
        <f>'TO MAKE TABLES'!G122</f>
        <v>‘</v>
      </c>
      <c r="E14" s="81" t="str">
        <f>'TO MAKE TABLES'!H122</f>
        <v>Provide police enforcement</v>
      </c>
      <c r="F14" s="81" t="str">
        <f>'TO MAKE TABLES'!I122</f>
        <v>During Evacuation</v>
      </c>
      <c r="G14" s="112">
        <f>'TO MAKE TABLES'!J122</f>
        <v>2000</v>
      </c>
      <c r="H14" s="81" t="str">
        <f>'TO MAKE TABLES'!K122</f>
        <v>Municipality</v>
      </c>
      <c r="I14" s="81" t="str">
        <f>'TO MAKE TABLES'!L122</f>
        <v>Daily</v>
      </c>
    </row>
    <row r="15" spans="1:9" ht="60">
      <c r="A15" s="81" t="str">
        <f>'TO MAKE TABLES'!D123</f>
        <v>Capacity</v>
      </c>
      <c r="B15" s="81" t="str">
        <f>'TO MAKE TABLES'!E123</f>
        <v>CR 16/CR 547 intersection</v>
      </c>
      <c r="C15" s="81" t="str">
        <f>'TO MAKE TABLES'!F123</f>
        <v>Physical</v>
      </c>
      <c r="D15" s="81" t="str">
        <f>'TO MAKE TABLES'!G123</f>
        <v>’</v>
      </c>
      <c r="E15" s="81" t="str">
        <f>'TO MAKE TABLES'!H123</f>
        <v>Widen CR 16 westbound approach to provide full shoulder; also widen intersection's west leg to provide two departure lanes</v>
      </c>
      <c r="F15" s="81" t="str">
        <f>'TO MAKE TABLES'!I123</f>
        <v>Long</v>
      </c>
      <c r="G15" s="112">
        <f>'TO MAKE TABLES'!J123</f>
        <v>500000</v>
      </c>
      <c r="H15" s="81" t="str">
        <f>'TO MAKE TABLES'!K123</f>
        <v>County</v>
      </c>
      <c r="I15" s="81" t="str">
        <f>'TO MAKE TABLES'!L123</f>
        <v> </v>
      </c>
    </row>
    <row r="16" spans="1:9" ht="12">
      <c r="A16" s="81" t="str">
        <f>'TO MAKE TABLES'!D124</f>
        <v>Capacity</v>
      </c>
      <c r="B16" s="81" t="str">
        <f>'TO MAKE TABLES'!E124</f>
        <v>Corridor Wide</v>
      </c>
      <c r="C16" s="81" t="str">
        <f>'TO MAKE TABLES'!F124</f>
        <v>Physical</v>
      </c>
      <c r="D16" s="81" t="str">
        <f>'TO MAKE TABLES'!G124</f>
        <v>NA</v>
      </c>
      <c r="E16" s="81" t="str">
        <f>'TO MAKE TABLES'!H124</f>
        <v>Widen to create full shoulder</v>
      </c>
      <c r="F16" s="81" t="str">
        <f>'TO MAKE TABLES'!I124</f>
        <v>Long</v>
      </c>
      <c r="G16" s="112">
        <f>'TO MAKE TABLES'!J124</f>
        <v>10000000</v>
      </c>
      <c r="H16" s="81" t="str">
        <f>'TO MAKE TABLES'!K124</f>
        <v>State</v>
      </c>
      <c r="I16" s="81" t="str">
        <f>'TO MAKE TABLES'!L124</f>
        <v> 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3:C92"/>
  <sheetViews>
    <sheetView workbookViewId="0" topLeftCell="A1">
      <selection activeCell="C21" sqref="C21"/>
    </sheetView>
  </sheetViews>
  <sheetFormatPr defaultColWidth="8.88671875" defaultRowHeight="19.5" customHeight="1"/>
  <cols>
    <col min="1" max="1" width="8.88671875" style="17" customWidth="1"/>
    <col min="2" max="2" width="14.4453125" style="0" customWidth="1"/>
    <col min="3" max="3" width="52.77734375" style="1" customWidth="1"/>
  </cols>
  <sheetData>
    <row r="3" spans="1:3" ht="19.5" customHeight="1">
      <c r="A3" s="27" t="s">
        <v>156</v>
      </c>
      <c r="B3" s="5" t="s">
        <v>38</v>
      </c>
      <c r="C3" s="6" t="s">
        <v>2</v>
      </c>
    </row>
    <row r="4" spans="1:3" ht="19.5" customHeight="1">
      <c r="A4" s="26">
        <v>1</v>
      </c>
      <c r="B4" s="2" t="s">
        <v>41</v>
      </c>
      <c r="C4" s="3" t="s">
        <v>43</v>
      </c>
    </row>
    <row r="5" spans="1:3" ht="19.5" customHeight="1">
      <c r="A5" s="26">
        <v>1</v>
      </c>
      <c r="B5" s="10" t="s">
        <v>41</v>
      </c>
      <c r="C5" s="14" t="s">
        <v>44</v>
      </c>
    </row>
    <row r="6" spans="1:3" ht="19.5" customHeight="1">
      <c r="A6" s="26">
        <v>1</v>
      </c>
      <c r="B6" s="10" t="s">
        <v>41</v>
      </c>
      <c r="C6" s="14" t="s">
        <v>47</v>
      </c>
    </row>
    <row r="7" spans="1:3" ht="19.5" customHeight="1">
      <c r="A7" s="26">
        <v>1</v>
      </c>
      <c r="B7" s="10" t="s">
        <v>41</v>
      </c>
      <c r="C7" s="3" t="s">
        <v>60</v>
      </c>
    </row>
    <row r="8" spans="1:3" ht="19.5" customHeight="1">
      <c r="A8" s="26">
        <v>1</v>
      </c>
      <c r="B8" s="10" t="s">
        <v>41</v>
      </c>
      <c r="C8" s="3" t="s">
        <v>30</v>
      </c>
    </row>
    <row r="9" spans="1:3" ht="19.5" customHeight="1">
      <c r="A9" s="26"/>
      <c r="B9" s="10"/>
      <c r="C9" s="3"/>
    </row>
    <row r="10" spans="1:3" ht="19.5" customHeight="1">
      <c r="A10" s="26">
        <v>2</v>
      </c>
      <c r="B10" s="2" t="s">
        <v>59</v>
      </c>
      <c r="C10" s="3" t="s">
        <v>43</v>
      </c>
    </row>
    <row r="11" spans="1:3" ht="19.5" customHeight="1">
      <c r="A11" s="26">
        <v>2</v>
      </c>
      <c r="B11" s="2" t="s">
        <v>59</v>
      </c>
      <c r="C11" s="3" t="s">
        <v>61</v>
      </c>
    </row>
    <row r="12" spans="1:3" ht="19.5" customHeight="1">
      <c r="A12" s="26">
        <v>2</v>
      </c>
      <c r="B12" s="2" t="s">
        <v>59</v>
      </c>
      <c r="C12" s="3" t="s">
        <v>60</v>
      </c>
    </row>
    <row r="13" spans="1:3" ht="19.5" customHeight="1">
      <c r="A13" s="26">
        <v>2</v>
      </c>
      <c r="B13" s="2" t="s">
        <v>59</v>
      </c>
      <c r="C13" s="3" t="s">
        <v>173</v>
      </c>
    </row>
    <row r="14" spans="1:3" ht="19.5" customHeight="1">
      <c r="A14" s="26">
        <v>2</v>
      </c>
      <c r="B14" s="2" t="s">
        <v>59</v>
      </c>
      <c r="C14" s="3" t="s">
        <v>30</v>
      </c>
    </row>
    <row r="15" spans="1:3" ht="19.5" customHeight="1">
      <c r="A15" s="26"/>
      <c r="B15" s="2"/>
      <c r="C15" s="3"/>
    </row>
    <row r="16" spans="1:3" ht="19.5" customHeight="1">
      <c r="A16" s="26">
        <v>3</v>
      </c>
      <c r="B16" s="19" t="s">
        <v>67</v>
      </c>
      <c r="C16" s="20" t="s">
        <v>68</v>
      </c>
    </row>
    <row r="17" spans="1:3" ht="19.5" customHeight="1">
      <c r="A17" s="26">
        <v>3</v>
      </c>
      <c r="B17" s="19" t="s">
        <v>67</v>
      </c>
      <c r="C17" s="3" t="s">
        <v>43</v>
      </c>
    </row>
    <row r="18" spans="1:3" ht="19.5" customHeight="1">
      <c r="A18" s="26">
        <v>3</v>
      </c>
      <c r="B18" s="19" t="s">
        <v>67</v>
      </c>
      <c r="C18" s="3" t="s">
        <v>60</v>
      </c>
    </row>
    <row r="19" spans="1:3" ht="19.5" customHeight="1">
      <c r="A19" s="26">
        <v>3</v>
      </c>
      <c r="B19" s="19" t="s">
        <v>67</v>
      </c>
      <c r="C19" s="3" t="s">
        <v>69</v>
      </c>
    </row>
    <row r="20" spans="1:3" ht="19.5" customHeight="1">
      <c r="A20" s="26">
        <v>3</v>
      </c>
      <c r="B20" s="19" t="s">
        <v>67</v>
      </c>
      <c r="C20" s="3" t="s">
        <v>57</v>
      </c>
    </row>
    <row r="21" spans="1:3" ht="19.5" customHeight="1">
      <c r="A21" s="26">
        <v>3</v>
      </c>
      <c r="B21" s="19" t="s">
        <v>67</v>
      </c>
      <c r="C21" s="3" t="s">
        <v>28</v>
      </c>
    </row>
    <row r="22" spans="1:3" ht="19.5" customHeight="1">
      <c r="A22" s="26">
        <v>3</v>
      </c>
      <c r="B22" s="19" t="s">
        <v>67</v>
      </c>
      <c r="C22" s="3" t="s">
        <v>173</v>
      </c>
    </row>
    <row r="23" spans="1:3" ht="19.5" customHeight="1">
      <c r="A23" s="26">
        <v>3</v>
      </c>
      <c r="B23" s="19" t="s">
        <v>67</v>
      </c>
      <c r="C23" s="3" t="s">
        <v>30</v>
      </c>
    </row>
    <row r="24" spans="1:3" ht="19.5" customHeight="1">
      <c r="A24" s="26"/>
      <c r="B24" s="19"/>
      <c r="C24" s="3"/>
    </row>
    <row r="25" spans="1:3" ht="19.5" customHeight="1">
      <c r="A25" s="26">
        <v>4</v>
      </c>
      <c r="B25" s="7" t="s">
        <v>80</v>
      </c>
      <c r="C25" s="3" t="s">
        <v>68</v>
      </c>
    </row>
    <row r="26" spans="1:3" ht="19.5" customHeight="1">
      <c r="A26" s="26">
        <v>4</v>
      </c>
      <c r="B26" s="7" t="s">
        <v>80</v>
      </c>
      <c r="C26" s="3" t="s">
        <v>43</v>
      </c>
    </row>
    <row r="27" spans="1:3" ht="19.5" customHeight="1">
      <c r="A27" s="26">
        <v>4</v>
      </c>
      <c r="B27" s="7" t="s">
        <v>80</v>
      </c>
      <c r="C27" s="3" t="s">
        <v>60</v>
      </c>
    </row>
    <row r="28" spans="1:3" ht="19.5" customHeight="1">
      <c r="A28" s="26">
        <v>4</v>
      </c>
      <c r="B28" s="7" t="s">
        <v>80</v>
      </c>
      <c r="C28" s="3" t="s">
        <v>69</v>
      </c>
    </row>
    <row r="29" spans="1:3" ht="19.5" customHeight="1">
      <c r="A29" s="26">
        <v>4</v>
      </c>
      <c r="B29" s="7" t="s">
        <v>80</v>
      </c>
      <c r="C29" s="3" t="s">
        <v>165</v>
      </c>
    </row>
    <row r="30" spans="1:3" ht="19.5" customHeight="1">
      <c r="A30" s="26"/>
      <c r="B30" s="7"/>
      <c r="C30" s="3"/>
    </row>
    <row r="31" spans="1:3" ht="19.5" customHeight="1">
      <c r="A31" s="26">
        <v>5</v>
      </c>
      <c r="B31" s="2" t="s">
        <v>88</v>
      </c>
      <c r="C31" s="3" t="s">
        <v>68</v>
      </c>
    </row>
    <row r="32" spans="1:3" ht="19.5" customHeight="1">
      <c r="A32" s="26">
        <v>5</v>
      </c>
      <c r="B32" s="2" t="s">
        <v>88</v>
      </c>
      <c r="C32" s="3" t="s">
        <v>89</v>
      </c>
    </row>
    <row r="33" spans="1:3" ht="19.5" customHeight="1">
      <c r="A33" s="26">
        <v>5</v>
      </c>
      <c r="B33" s="2" t="s">
        <v>88</v>
      </c>
      <c r="C33" s="3" t="s">
        <v>69</v>
      </c>
    </row>
    <row r="34" spans="1:3" ht="19.5" customHeight="1">
      <c r="A34" s="26">
        <v>5</v>
      </c>
      <c r="B34" s="2" t="s">
        <v>88</v>
      </c>
      <c r="C34" s="3" t="s">
        <v>60</v>
      </c>
    </row>
    <row r="35" spans="1:3" ht="19.5" customHeight="1">
      <c r="A35" s="26">
        <v>5</v>
      </c>
      <c r="B35" s="2" t="s">
        <v>88</v>
      </c>
      <c r="C35" s="3" t="s">
        <v>57</v>
      </c>
    </row>
    <row r="36" spans="1:3" ht="19.5" customHeight="1">
      <c r="A36" s="26">
        <v>5</v>
      </c>
      <c r="B36" s="2" t="s">
        <v>88</v>
      </c>
      <c r="C36" s="3" t="s">
        <v>28</v>
      </c>
    </row>
    <row r="37" spans="1:3" ht="19.5" customHeight="1">
      <c r="A37" s="26">
        <v>5</v>
      </c>
      <c r="B37" s="2" t="s">
        <v>88</v>
      </c>
      <c r="C37" s="3" t="s">
        <v>30</v>
      </c>
    </row>
    <row r="38" spans="1:3" ht="19.5" customHeight="1">
      <c r="A38" s="26"/>
      <c r="B38" s="2"/>
      <c r="C38" s="3"/>
    </row>
    <row r="39" spans="1:3" ht="19.5" customHeight="1">
      <c r="A39" s="26">
        <v>6</v>
      </c>
      <c r="B39" s="2" t="s">
        <v>97</v>
      </c>
      <c r="C39" s="3" t="s">
        <v>68</v>
      </c>
    </row>
    <row r="40" spans="1:3" ht="19.5" customHeight="1">
      <c r="A40" s="26">
        <v>6</v>
      </c>
      <c r="B40" s="2" t="s">
        <v>97</v>
      </c>
      <c r="C40" s="3" t="s">
        <v>98</v>
      </c>
    </row>
    <row r="41" spans="1:3" ht="19.5" customHeight="1">
      <c r="A41" s="26">
        <v>6</v>
      </c>
      <c r="B41" s="2" t="s">
        <v>97</v>
      </c>
      <c r="C41" s="3" t="s">
        <v>57</v>
      </c>
    </row>
    <row r="42" spans="1:3" ht="19.5" customHeight="1">
      <c r="A42" s="26">
        <v>6</v>
      </c>
      <c r="B42" s="2" t="s">
        <v>97</v>
      </c>
      <c r="C42" s="3" t="s">
        <v>28</v>
      </c>
    </row>
    <row r="43" spans="1:3" ht="19.5" customHeight="1">
      <c r="A43" s="26">
        <v>6</v>
      </c>
      <c r="B43" s="2" t="s">
        <v>97</v>
      </c>
      <c r="C43" s="3" t="s">
        <v>30</v>
      </c>
    </row>
    <row r="44" spans="1:3" ht="19.5" customHeight="1">
      <c r="A44" s="26"/>
      <c r="B44" s="2"/>
      <c r="C44" s="3"/>
    </row>
    <row r="45" spans="1:3" ht="19.5" customHeight="1">
      <c r="A45" s="26">
        <v>7</v>
      </c>
      <c r="B45" s="2" t="s">
        <v>111</v>
      </c>
      <c r="C45" s="3" t="s">
        <v>68</v>
      </c>
    </row>
    <row r="46" spans="1:3" ht="19.5" customHeight="1">
      <c r="A46" s="26">
        <v>7</v>
      </c>
      <c r="B46" s="2" t="s">
        <v>111</v>
      </c>
      <c r="C46" s="3" t="s">
        <v>43</v>
      </c>
    </row>
    <row r="47" spans="1:3" ht="19.5" customHeight="1">
      <c r="A47" s="26">
        <v>7</v>
      </c>
      <c r="B47" s="2" t="s">
        <v>111</v>
      </c>
      <c r="C47" s="3" t="s">
        <v>60</v>
      </c>
    </row>
    <row r="48" spans="1:3" ht="19.5" customHeight="1">
      <c r="A48" s="26">
        <v>7</v>
      </c>
      <c r="B48" s="2" t="s">
        <v>111</v>
      </c>
      <c r="C48" s="3" t="s">
        <v>69</v>
      </c>
    </row>
    <row r="49" spans="1:3" ht="19.5" customHeight="1">
      <c r="A49" s="26">
        <v>7</v>
      </c>
      <c r="B49" s="2" t="s">
        <v>111</v>
      </c>
      <c r="C49" s="3" t="s">
        <v>57</v>
      </c>
    </row>
    <row r="50" spans="1:3" ht="19.5" customHeight="1">
      <c r="A50" s="26">
        <v>7</v>
      </c>
      <c r="B50" s="2" t="s">
        <v>111</v>
      </c>
      <c r="C50" s="3" t="s">
        <v>28</v>
      </c>
    </row>
    <row r="51" spans="1:3" ht="19.5" customHeight="1">
      <c r="A51" s="26">
        <v>7</v>
      </c>
      <c r="B51" s="2" t="s">
        <v>111</v>
      </c>
      <c r="C51" s="3" t="s">
        <v>30</v>
      </c>
    </row>
    <row r="52" spans="1:3" ht="19.5" customHeight="1">
      <c r="A52" s="26"/>
      <c r="B52" s="2"/>
      <c r="C52" s="3"/>
    </row>
    <row r="53" spans="1:3" ht="19.5" customHeight="1">
      <c r="A53" s="26">
        <v>8</v>
      </c>
      <c r="B53" s="7" t="s">
        <v>123</v>
      </c>
      <c r="C53" s="3" t="s">
        <v>68</v>
      </c>
    </row>
    <row r="54" spans="1:3" ht="19.5" customHeight="1">
      <c r="A54" s="26">
        <v>8</v>
      </c>
      <c r="B54" s="7" t="s">
        <v>123</v>
      </c>
      <c r="C54" s="3" t="s">
        <v>43</v>
      </c>
    </row>
    <row r="55" spans="1:3" ht="19.5" customHeight="1">
      <c r="A55" s="26">
        <v>8</v>
      </c>
      <c r="B55" s="7" t="s">
        <v>123</v>
      </c>
      <c r="C55" s="3" t="s">
        <v>89</v>
      </c>
    </row>
    <row r="56" spans="1:3" ht="19.5" customHeight="1">
      <c r="A56" s="26">
        <v>8</v>
      </c>
      <c r="B56" s="7" t="s">
        <v>123</v>
      </c>
      <c r="C56" s="3" t="s">
        <v>60</v>
      </c>
    </row>
    <row r="57" spans="1:3" ht="19.5" customHeight="1">
      <c r="A57" s="26">
        <v>8</v>
      </c>
      <c r="B57" s="7" t="s">
        <v>123</v>
      </c>
      <c r="C57" s="3" t="s">
        <v>69</v>
      </c>
    </row>
    <row r="58" spans="1:3" ht="19.5" customHeight="1">
      <c r="A58" s="26">
        <v>8</v>
      </c>
      <c r="B58" s="7" t="s">
        <v>123</v>
      </c>
      <c r="C58" s="3" t="s">
        <v>187</v>
      </c>
    </row>
    <row r="59" spans="1:3" ht="19.5" customHeight="1">
      <c r="A59" s="26">
        <v>8</v>
      </c>
      <c r="B59" s="7" t="s">
        <v>123</v>
      </c>
      <c r="C59" s="3" t="s">
        <v>124</v>
      </c>
    </row>
    <row r="60" spans="1:3" ht="19.5" customHeight="1">
      <c r="A60" s="26">
        <v>8</v>
      </c>
      <c r="B60" s="7" t="s">
        <v>123</v>
      </c>
      <c r="C60" s="3" t="s">
        <v>188</v>
      </c>
    </row>
    <row r="61" spans="1:3" ht="19.5" customHeight="1">
      <c r="A61" s="26"/>
      <c r="B61" s="7"/>
      <c r="C61" s="3"/>
    </row>
    <row r="62" spans="1:3" ht="19.5" customHeight="1">
      <c r="A62" s="26">
        <v>9</v>
      </c>
      <c r="B62" s="2" t="s">
        <v>126</v>
      </c>
      <c r="C62" s="14" t="s">
        <v>65</v>
      </c>
    </row>
    <row r="63" spans="1:3" ht="19.5" customHeight="1">
      <c r="A63" s="26">
        <v>9</v>
      </c>
      <c r="B63" s="2" t="s">
        <v>126</v>
      </c>
      <c r="C63" s="3" t="s">
        <v>43</v>
      </c>
    </row>
    <row r="64" spans="1:3" ht="19.5" customHeight="1">
      <c r="A64" s="26">
        <v>9</v>
      </c>
      <c r="B64" s="2" t="s">
        <v>126</v>
      </c>
      <c r="C64" s="3" t="s">
        <v>69</v>
      </c>
    </row>
    <row r="65" spans="1:3" ht="19.5" customHeight="1">
      <c r="A65" s="26">
        <v>9</v>
      </c>
      <c r="B65" s="2" t="s">
        <v>126</v>
      </c>
      <c r="C65" s="3" t="s">
        <v>60</v>
      </c>
    </row>
    <row r="66" spans="1:3" ht="19.5" customHeight="1">
      <c r="A66" s="26">
        <v>9</v>
      </c>
      <c r="B66" s="2" t="s">
        <v>126</v>
      </c>
      <c r="C66" s="3" t="s">
        <v>57</v>
      </c>
    </row>
    <row r="67" spans="1:3" ht="19.5" customHeight="1">
      <c r="A67" s="26">
        <v>9</v>
      </c>
      <c r="B67" s="2" t="s">
        <v>126</v>
      </c>
      <c r="C67" s="3" t="s">
        <v>28</v>
      </c>
    </row>
    <row r="68" spans="1:3" ht="19.5" customHeight="1">
      <c r="A68" s="26">
        <v>9</v>
      </c>
      <c r="B68" s="2" t="s">
        <v>126</v>
      </c>
      <c r="C68" s="3" t="s">
        <v>190</v>
      </c>
    </row>
    <row r="69" spans="1:3" ht="19.5" customHeight="1">
      <c r="A69" s="26"/>
      <c r="B69" s="2"/>
      <c r="C69" s="3"/>
    </row>
    <row r="70" spans="1:3" ht="19.5" customHeight="1">
      <c r="A70" s="26">
        <v>10</v>
      </c>
      <c r="B70" s="2" t="s">
        <v>135</v>
      </c>
      <c r="C70" s="14" t="s">
        <v>65</v>
      </c>
    </row>
    <row r="71" spans="1:3" ht="19.5" customHeight="1">
      <c r="A71" s="26">
        <v>10</v>
      </c>
      <c r="B71" s="2" t="s">
        <v>135</v>
      </c>
      <c r="C71" s="3" t="s">
        <v>43</v>
      </c>
    </row>
    <row r="72" spans="1:3" ht="19.5" customHeight="1">
      <c r="A72" s="26">
        <v>10</v>
      </c>
      <c r="B72" s="2" t="s">
        <v>135</v>
      </c>
      <c r="C72" s="3" t="s">
        <v>60</v>
      </c>
    </row>
    <row r="73" spans="1:3" ht="19.5" customHeight="1">
      <c r="A73" s="26">
        <v>10</v>
      </c>
      <c r="B73" s="2" t="s">
        <v>135</v>
      </c>
      <c r="C73" s="3" t="s">
        <v>69</v>
      </c>
    </row>
    <row r="74" spans="1:3" ht="19.5" customHeight="1">
      <c r="A74" s="26">
        <v>10</v>
      </c>
      <c r="B74" s="2" t="s">
        <v>135</v>
      </c>
      <c r="C74" s="3" t="s">
        <v>57</v>
      </c>
    </row>
    <row r="75" spans="1:3" ht="19.5" customHeight="1">
      <c r="A75" s="26">
        <v>10</v>
      </c>
      <c r="B75" s="2" t="s">
        <v>135</v>
      </c>
      <c r="C75" s="3" t="s">
        <v>28</v>
      </c>
    </row>
    <row r="76" spans="1:3" ht="19.5" customHeight="1">
      <c r="A76" s="26">
        <v>10</v>
      </c>
      <c r="B76" s="2" t="s">
        <v>135</v>
      </c>
      <c r="C76" s="3" t="s">
        <v>30</v>
      </c>
    </row>
    <row r="77" spans="1:3" ht="19.5" customHeight="1">
      <c r="A77" s="26">
        <v>10</v>
      </c>
      <c r="B77" s="2" t="s">
        <v>135</v>
      </c>
      <c r="C77" s="3" t="s">
        <v>136</v>
      </c>
    </row>
    <row r="78" spans="1:3" ht="19.5" customHeight="1">
      <c r="A78" s="26">
        <v>10</v>
      </c>
      <c r="B78" s="2" t="s">
        <v>135</v>
      </c>
      <c r="C78" s="3" t="s">
        <v>195</v>
      </c>
    </row>
    <row r="79" spans="1:3" ht="19.5" customHeight="1">
      <c r="A79" s="26"/>
      <c r="B79" s="2"/>
      <c r="C79" s="3"/>
    </row>
    <row r="80" spans="1:3" ht="19.5" customHeight="1">
      <c r="A80" s="26">
        <v>11</v>
      </c>
      <c r="B80" s="2" t="s">
        <v>140</v>
      </c>
      <c r="C80" s="3" t="s">
        <v>68</v>
      </c>
    </row>
    <row r="81" spans="1:3" ht="19.5" customHeight="1">
      <c r="A81" s="26">
        <v>11</v>
      </c>
      <c r="B81" s="2" t="s">
        <v>140</v>
      </c>
      <c r="C81" s="3" t="s">
        <v>43</v>
      </c>
    </row>
    <row r="82" spans="1:3" ht="19.5" customHeight="1">
      <c r="A82" s="26">
        <v>11</v>
      </c>
      <c r="B82" s="2" t="s">
        <v>140</v>
      </c>
      <c r="C82" s="3" t="s">
        <v>69</v>
      </c>
    </row>
    <row r="83" spans="1:3" ht="19.5" customHeight="1">
      <c r="A83" s="26">
        <v>11</v>
      </c>
      <c r="B83" s="2" t="s">
        <v>140</v>
      </c>
      <c r="C83" s="3" t="s">
        <v>60</v>
      </c>
    </row>
    <row r="84" spans="1:3" ht="19.5" customHeight="1">
      <c r="A84" s="26"/>
      <c r="B84" s="2"/>
      <c r="C84" s="3"/>
    </row>
    <row r="85" spans="1:3" ht="19.5" customHeight="1">
      <c r="A85" s="26">
        <v>12</v>
      </c>
      <c r="B85" s="2" t="s">
        <v>148</v>
      </c>
      <c r="C85" s="20" t="s">
        <v>68</v>
      </c>
    </row>
    <row r="86" spans="1:3" ht="19.5" customHeight="1">
      <c r="A86" s="26">
        <v>12</v>
      </c>
      <c r="B86" s="2" t="s">
        <v>148</v>
      </c>
      <c r="C86" s="3" t="s">
        <v>43</v>
      </c>
    </row>
    <row r="87" spans="1:3" ht="19.5" customHeight="1">
      <c r="A87" s="26">
        <v>12</v>
      </c>
      <c r="B87" s="2" t="s">
        <v>148</v>
      </c>
      <c r="C87" s="3" t="s">
        <v>60</v>
      </c>
    </row>
    <row r="88" spans="1:3" ht="19.5" customHeight="1">
      <c r="A88" s="26">
        <v>12</v>
      </c>
      <c r="B88" s="2" t="s">
        <v>148</v>
      </c>
      <c r="C88" s="3" t="s">
        <v>69</v>
      </c>
    </row>
    <row r="92" ht="19.5" customHeight="1">
      <c r="B92" s="25"/>
    </row>
  </sheetData>
  <printOptions/>
  <pageMargins left="0.75" right="0.75" top="1" bottom="1" header="0.5" footer="0.5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8">
    <pageSetUpPr fitToPage="1"/>
  </sheetPr>
  <dimension ref="A1:I13"/>
  <sheetViews>
    <sheetView workbookViewId="0" topLeftCell="A11">
      <selection activeCell="E31" sqref="E31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12">
      <c r="A2" s="81" t="s">
        <v>5</v>
      </c>
      <c r="B2" s="86" t="s">
        <v>42</v>
      </c>
      <c r="C2" s="86" t="s">
        <v>10</v>
      </c>
      <c r="D2" s="95" t="s">
        <v>201</v>
      </c>
      <c r="E2" s="83" t="s">
        <v>65</v>
      </c>
      <c r="F2" s="86" t="s">
        <v>15</v>
      </c>
      <c r="G2" s="90">
        <v>10000000</v>
      </c>
      <c r="H2" s="86" t="s">
        <v>351</v>
      </c>
      <c r="I2" s="86"/>
    </row>
    <row r="3" spans="1:9" ht="24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43</v>
      </c>
      <c r="F3" s="86" t="s">
        <v>8</v>
      </c>
      <c r="G3" s="90">
        <v>3700</v>
      </c>
      <c r="H3" s="86" t="s">
        <v>359</v>
      </c>
      <c r="I3" s="86"/>
    </row>
    <row r="4" spans="1:9" ht="24">
      <c r="A4" s="81" t="s">
        <v>5</v>
      </c>
      <c r="B4" s="86" t="s">
        <v>42</v>
      </c>
      <c r="C4" s="86" t="s">
        <v>6</v>
      </c>
      <c r="D4" s="95" t="s">
        <v>201</v>
      </c>
      <c r="E4" s="86" t="s">
        <v>60</v>
      </c>
      <c r="F4" s="86" t="s">
        <v>55</v>
      </c>
      <c r="G4" s="101">
        <v>2000</v>
      </c>
      <c r="H4" s="86" t="s">
        <v>348</v>
      </c>
      <c r="I4" s="86" t="s">
        <v>99</v>
      </c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69</v>
      </c>
      <c r="F5" s="86" t="s">
        <v>55</v>
      </c>
      <c r="G5" s="90">
        <v>5000</v>
      </c>
      <c r="H5" s="86" t="s">
        <v>348</v>
      </c>
      <c r="I5" s="86" t="s">
        <v>99</v>
      </c>
    </row>
    <row r="6" spans="1:9" ht="24">
      <c r="A6" s="81" t="s">
        <v>5</v>
      </c>
      <c r="B6" s="86" t="s">
        <v>42</v>
      </c>
      <c r="C6" s="86" t="s">
        <v>25</v>
      </c>
      <c r="D6" s="95" t="s">
        <v>201</v>
      </c>
      <c r="E6" s="86" t="s">
        <v>57</v>
      </c>
      <c r="F6" s="86" t="s">
        <v>12</v>
      </c>
      <c r="G6" s="90">
        <v>105000</v>
      </c>
      <c r="H6" s="102" t="s">
        <v>351</v>
      </c>
      <c r="I6" s="103"/>
    </row>
    <row r="7" spans="1:9" ht="24">
      <c r="A7" s="81" t="s">
        <v>5</v>
      </c>
      <c r="B7" s="86" t="s">
        <v>42</v>
      </c>
      <c r="C7" s="86" t="s">
        <v>25</v>
      </c>
      <c r="D7" s="95" t="s">
        <v>201</v>
      </c>
      <c r="E7" s="86" t="s">
        <v>28</v>
      </c>
      <c r="F7" s="86" t="s">
        <v>12</v>
      </c>
      <c r="G7" s="90">
        <v>345000</v>
      </c>
      <c r="H7" s="86" t="s">
        <v>351</v>
      </c>
      <c r="I7" s="86"/>
    </row>
    <row r="8" spans="1:9" ht="24">
      <c r="A8" s="81" t="s">
        <v>5</v>
      </c>
      <c r="B8" s="86" t="s">
        <v>42</v>
      </c>
      <c r="C8" s="86" t="s">
        <v>23</v>
      </c>
      <c r="D8" s="95" t="s">
        <v>201</v>
      </c>
      <c r="E8" s="86" t="s">
        <v>30</v>
      </c>
      <c r="F8" s="86" t="s">
        <v>93</v>
      </c>
      <c r="G8" s="90">
        <v>0</v>
      </c>
      <c r="H8" s="86" t="s">
        <v>352</v>
      </c>
      <c r="I8" s="86"/>
    </row>
    <row r="9" spans="1:9" ht="72">
      <c r="A9" s="81" t="s">
        <v>5</v>
      </c>
      <c r="B9" s="86" t="s">
        <v>42</v>
      </c>
      <c r="C9" s="86" t="s">
        <v>23</v>
      </c>
      <c r="D9" s="95" t="s">
        <v>201</v>
      </c>
      <c r="E9" s="86" t="s">
        <v>136</v>
      </c>
      <c r="F9" s="86" t="s">
        <v>93</v>
      </c>
      <c r="G9" s="90">
        <v>0</v>
      </c>
      <c r="H9" s="86" t="s">
        <v>352</v>
      </c>
      <c r="I9" s="86"/>
    </row>
    <row r="10" spans="1:9" ht="36">
      <c r="A10" s="81" t="s">
        <v>5</v>
      </c>
      <c r="B10" s="86" t="s">
        <v>42</v>
      </c>
      <c r="C10" s="86" t="s">
        <v>10</v>
      </c>
      <c r="D10" s="95" t="s">
        <v>201</v>
      </c>
      <c r="E10" s="86" t="s">
        <v>195</v>
      </c>
      <c r="F10" s="104" t="s">
        <v>12</v>
      </c>
      <c r="G10" s="105">
        <v>0</v>
      </c>
      <c r="H10" s="106" t="s">
        <v>352</v>
      </c>
      <c r="I10" s="107"/>
    </row>
    <row r="11" spans="1:9" ht="60">
      <c r="A11" s="81" t="s">
        <v>5</v>
      </c>
      <c r="B11" s="86" t="s">
        <v>137</v>
      </c>
      <c r="C11" s="86" t="s">
        <v>10</v>
      </c>
      <c r="D11" s="93" t="str">
        <f>CHAR(139+1)</f>
        <v>Œ</v>
      </c>
      <c r="E11" s="86" t="s">
        <v>138</v>
      </c>
      <c r="F11" s="104" t="s">
        <v>15</v>
      </c>
      <c r="G11" s="105">
        <v>250000</v>
      </c>
      <c r="H11" s="106" t="s">
        <v>351</v>
      </c>
      <c r="I11" s="107"/>
    </row>
    <row r="12" spans="1:9" ht="36">
      <c r="A12" s="81" t="s">
        <v>5</v>
      </c>
      <c r="B12" s="86" t="s">
        <v>196</v>
      </c>
      <c r="C12" s="86" t="s">
        <v>10</v>
      </c>
      <c r="D12" s="93" t="str">
        <f>CHAR(139+2)</f>
        <v></v>
      </c>
      <c r="E12" s="86" t="s">
        <v>139</v>
      </c>
      <c r="F12" s="104" t="s">
        <v>15</v>
      </c>
      <c r="G12" s="105">
        <v>750000</v>
      </c>
      <c r="H12" s="108" t="s">
        <v>351</v>
      </c>
      <c r="I12" s="108"/>
    </row>
    <row r="13" spans="1:9" ht="24">
      <c r="A13" s="81" t="s">
        <v>5</v>
      </c>
      <c r="B13" s="86" t="s">
        <v>196</v>
      </c>
      <c r="C13" s="86" t="s">
        <v>6</v>
      </c>
      <c r="D13" s="93" t="str">
        <f>CHAR(139+3)</f>
        <v>Ž</v>
      </c>
      <c r="E13" s="86" t="s">
        <v>110</v>
      </c>
      <c r="F13" s="86" t="s">
        <v>93</v>
      </c>
      <c r="G13" s="105">
        <v>4000</v>
      </c>
      <c r="H13" s="108" t="s">
        <v>348</v>
      </c>
      <c r="I13" s="108" t="s">
        <v>99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I11"/>
  <sheetViews>
    <sheetView workbookViewId="0" topLeftCell="A1">
      <selection activeCell="D6" sqref="D6:D11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">
        <v>5</v>
      </c>
      <c r="B2" s="86" t="s">
        <v>42</v>
      </c>
      <c r="C2" s="86" t="s">
        <v>10</v>
      </c>
      <c r="D2" s="95" t="s">
        <v>201</v>
      </c>
      <c r="E2" s="86" t="s">
        <v>68</v>
      </c>
      <c r="F2" s="86" t="s">
        <v>15</v>
      </c>
      <c r="G2" s="90">
        <v>7700000</v>
      </c>
      <c r="H2" s="86" t="s">
        <v>349</v>
      </c>
      <c r="I2" s="86"/>
    </row>
    <row r="3" spans="1:9" ht="24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43</v>
      </c>
      <c r="F3" s="86" t="s">
        <v>8</v>
      </c>
      <c r="G3" s="90">
        <v>3000</v>
      </c>
      <c r="H3" s="86" t="s">
        <v>349</v>
      </c>
      <c r="I3" s="86"/>
    </row>
    <row r="4" spans="1:9" ht="24">
      <c r="A4" s="81" t="s">
        <v>5</v>
      </c>
      <c r="B4" s="86" t="s">
        <v>42</v>
      </c>
      <c r="C4" s="86" t="s">
        <v>6</v>
      </c>
      <c r="D4" s="95" t="s">
        <v>201</v>
      </c>
      <c r="E4" s="86" t="s">
        <v>69</v>
      </c>
      <c r="F4" s="86" t="s">
        <v>93</v>
      </c>
      <c r="G4" s="90">
        <v>5000</v>
      </c>
      <c r="H4" s="86" t="s">
        <v>348</v>
      </c>
      <c r="I4" s="86" t="s">
        <v>99</v>
      </c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60</v>
      </c>
      <c r="F5" s="86" t="s">
        <v>93</v>
      </c>
      <c r="G5" s="90">
        <v>2000</v>
      </c>
      <c r="H5" s="86" t="s">
        <v>348</v>
      </c>
      <c r="I5" s="86" t="s">
        <v>99</v>
      </c>
    </row>
    <row r="6" spans="1:9" ht="48">
      <c r="A6" s="81" t="s">
        <v>5</v>
      </c>
      <c r="B6" s="86" t="s">
        <v>141</v>
      </c>
      <c r="C6" s="86" t="s">
        <v>25</v>
      </c>
      <c r="D6" s="93" t="str">
        <f>CHAR(139+1)</f>
        <v>Œ</v>
      </c>
      <c r="E6" s="86" t="s">
        <v>57</v>
      </c>
      <c r="F6" s="86" t="s">
        <v>12</v>
      </c>
      <c r="G6" s="90">
        <v>21000</v>
      </c>
      <c r="H6" s="86" t="s">
        <v>349</v>
      </c>
      <c r="I6" s="86"/>
    </row>
    <row r="7" spans="1:9" ht="48">
      <c r="A7" s="81" t="s">
        <v>5</v>
      </c>
      <c r="B7" s="86" t="s">
        <v>141</v>
      </c>
      <c r="C7" s="86" t="s">
        <v>25</v>
      </c>
      <c r="D7" s="93" t="str">
        <f>CHAR(139+1)</f>
        <v>Œ</v>
      </c>
      <c r="E7" s="86" t="s">
        <v>28</v>
      </c>
      <c r="F7" s="86" t="s">
        <v>12</v>
      </c>
      <c r="G7" s="90">
        <v>69000</v>
      </c>
      <c r="H7" s="86" t="s">
        <v>351</v>
      </c>
      <c r="I7" s="86"/>
    </row>
    <row r="8" spans="1:9" ht="48">
      <c r="A8" s="81" t="s">
        <v>5</v>
      </c>
      <c r="B8" s="86" t="s">
        <v>197</v>
      </c>
      <c r="C8" s="86" t="s">
        <v>10</v>
      </c>
      <c r="D8" s="93" t="str">
        <f>CHAR(139+3)</f>
        <v>Ž</v>
      </c>
      <c r="E8" s="86" t="s">
        <v>142</v>
      </c>
      <c r="F8" s="86" t="s">
        <v>15</v>
      </c>
      <c r="G8" s="90">
        <v>1100000</v>
      </c>
      <c r="H8" s="86" t="s">
        <v>351</v>
      </c>
      <c r="I8" s="86"/>
    </row>
    <row r="9" spans="1:9" ht="24">
      <c r="A9" s="81" t="s">
        <v>5</v>
      </c>
      <c r="B9" s="86" t="s">
        <v>143</v>
      </c>
      <c r="C9" s="86" t="s">
        <v>10</v>
      </c>
      <c r="D9" s="93" t="str">
        <f>CHAR(139+2)</f>
        <v></v>
      </c>
      <c r="E9" s="86" t="s">
        <v>144</v>
      </c>
      <c r="F9" s="86" t="s">
        <v>15</v>
      </c>
      <c r="G9" s="90">
        <v>10000000</v>
      </c>
      <c r="H9" s="86" t="s">
        <v>348</v>
      </c>
      <c r="I9" s="86"/>
    </row>
    <row r="10" spans="1:9" ht="36">
      <c r="A10" s="81" t="s">
        <v>5</v>
      </c>
      <c r="B10" s="86" t="s">
        <v>145</v>
      </c>
      <c r="C10" s="86" t="s">
        <v>6</v>
      </c>
      <c r="D10" s="93" t="str">
        <f>CHAR(139+4)</f>
        <v></v>
      </c>
      <c r="E10" s="83" t="s">
        <v>146</v>
      </c>
      <c r="F10" s="86" t="s">
        <v>93</v>
      </c>
      <c r="G10" s="90">
        <v>500</v>
      </c>
      <c r="H10" s="86" t="s">
        <v>349</v>
      </c>
      <c r="I10" s="86" t="s">
        <v>99</v>
      </c>
    </row>
    <row r="11" spans="1:9" ht="36">
      <c r="A11" s="81" t="s">
        <v>5</v>
      </c>
      <c r="B11" s="86" t="s">
        <v>145</v>
      </c>
      <c r="C11" s="86" t="s">
        <v>25</v>
      </c>
      <c r="D11" s="93" t="str">
        <f>CHAR(139+4)</f>
        <v></v>
      </c>
      <c r="E11" s="81" t="s">
        <v>147</v>
      </c>
      <c r="F11" s="86" t="s">
        <v>8</v>
      </c>
      <c r="G11" s="90">
        <v>10000</v>
      </c>
      <c r="H11" s="86" t="s">
        <v>349</v>
      </c>
      <c r="I11" s="86"/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0">
    <pageSetUpPr fitToPage="1"/>
  </sheetPr>
  <dimension ref="A1:I10"/>
  <sheetViews>
    <sheetView workbookViewId="0" topLeftCell="A1">
      <selection activeCell="B7" sqref="B7"/>
    </sheetView>
  </sheetViews>
  <sheetFormatPr defaultColWidth="8.88671875" defaultRowHeight="15"/>
  <cols>
    <col min="1" max="1" width="6.88671875" style="94" customWidth="1"/>
    <col min="2" max="2" width="12.21484375" style="96" customWidth="1"/>
    <col min="3" max="3" width="12.10546875" style="96" customWidth="1"/>
    <col min="4" max="4" width="3.77734375" style="97" customWidth="1"/>
    <col min="5" max="5" width="18.3359375" style="96" customWidth="1"/>
    <col min="6" max="6" width="8.99609375" style="96" customWidth="1"/>
    <col min="7" max="7" width="10.21484375" style="98" customWidth="1"/>
    <col min="8" max="8" width="9.6640625" style="96" customWidth="1"/>
    <col min="9" max="9" width="8.99609375" style="96" customWidth="1"/>
    <col min="10" max="16384" width="8.88671875" style="94" customWidth="1"/>
  </cols>
  <sheetData>
    <row r="1" spans="1:9" ht="36">
      <c r="A1" s="79" t="s">
        <v>0</v>
      </c>
      <c r="B1" s="79" t="s">
        <v>20</v>
      </c>
      <c r="C1" s="79" t="s">
        <v>1</v>
      </c>
      <c r="D1" s="84" t="s">
        <v>204</v>
      </c>
      <c r="E1" s="79" t="s">
        <v>2</v>
      </c>
      <c r="F1" s="79" t="s">
        <v>3</v>
      </c>
      <c r="G1" s="85" t="s">
        <v>205</v>
      </c>
      <c r="H1" s="79" t="s">
        <v>358</v>
      </c>
      <c r="I1" s="79" t="s">
        <v>157</v>
      </c>
    </row>
    <row r="2" spans="1:9" ht="24">
      <c r="A2" s="81" t="s">
        <v>5</v>
      </c>
      <c r="B2" s="86" t="s">
        <v>42</v>
      </c>
      <c r="C2" s="86" t="s">
        <v>10</v>
      </c>
      <c r="D2" s="95" t="s">
        <v>201</v>
      </c>
      <c r="E2" s="88" t="s">
        <v>68</v>
      </c>
      <c r="F2" s="86" t="s">
        <v>15</v>
      </c>
      <c r="G2" s="90">
        <v>8800000</v>
      </c>
      <c r="H2" s="86" t="s">
        <v>349</v>
      </c>
      <c r="I2" s="86"/>
    </row>
    <row r="3" spans="1:9" ht="24">
      <c r="A3" s="81" t="s">
        <v>5</v>
      </c>
      <c r="B3" s="86" t="s">
        <v>42</v>
      </c>
      <c r="C3" s="86" t="s">
        <v>10</v>
      </c>
      <c r="D3" s="95" t="s">
        <v>201</v>
      </c>
      <c r="E3" s="86" t="s">
        <v>43</v>
      </c>
      <c r="F3" s="86" t="s">
        <v>8</v>
      </c>
      <c r="G3" s="90">
        <v>3200</v>
      </c>
      <c r="H3" s="86" t="s">
        <v>349</v>
      </c>
      <c r="I3" s="86"/>
    </row>
    <row r="4" spans="1:9" ht="24">
      <c r="A4" s="81" t="s">
        <v>5</v>
      </c>
      <c r="B4" s="86" t="s">
        <v>42</v>
      </c>
      <c r="C4" s="86" t="s">
        <v>6</v>
      </c>
      <c r="D4" s="95" t="s">
        <v>201</v>
      </c>
      <c r="E4" s="86" t="s">
        <v>60</v>
      </c>
      <c r="F4" s="86" t="s">
        <v>93</v>
      </c>
      <c r="G4" s="90">
        <v>2000</v>
      </c>
      <c r="H4" s="86" t="s">
        <v>348</v>
      </c>
      <c r="I4" s="86" t="s">
        <v>24</v>
      </c>
    </row>
    <row r="5" spans="1:9" ht="24">
      <c r="A5" s="81" t="s">
        <v>5</v>
      </c>
      <c r="B5" s="86" t="s">
        <v>42</v>
      </c>
      <c r="C5" s="86" t="s">
        <v>6</v>
      </c>
      <c r="D5" s="95" t="s">
        <v>201</v>
      </c>
      <c r="E5" s="86" t="s">
        <v>69</v>
      </c>
      <c r="F5" s="86" t="s">
        <v>93</v>
      </c>
      <c r="G5" s="90">
        <v>5000</v>
      </c>
      <c r="H5" s="86" t="s">
        <v>348</v>
      </c>
      <c r="I5" s="86" t="s">
        <v>99</v>
      </c>
    </row>
    <row r="6" spans="1:9" ht="24">
      <c r="A6" s="81" t="s">
        <v>5</v>
      </c>
      <c r="B6" s="86" t="s">
        <v>198</v>
      </c>
      <c r="C6" s="86" t="s">
        <v>25</v>
      </c>
      <c r="D6" s="93" t="str">
        <f>CHAR(139+1)</f>
        <v>Œ</v>
      </c>
      <c r="E6" s="86" t="s">
        <v>57</v>
      </c>
      <c r="F6" s="86" t="s">
        <v>12</v>
      </c>
      <c r="G6" s="90">
        <v>7000</v>
      </c>
      <c r="H6" s="86" t="s">
        <v>349</v>
      </c>
      <c r="I6" s="86"/>
    </row>
    <row r="7" spans="1:9" ht="24">
      <c r="A7" s="81" t="s">
        <v>5</v>
      </c>
      <c r="B7" s="86" t="s">
        <v>198</v>
      </c>
      <c r="C7" s="86" t="s">
        <v>25</v>
      </c>
      <c r="D7" s="93" t="str">
        <f>CHAR(139+1)</f>
        <v>Œ</v>
      </c>
      <c r="E7" s="86" t="s">
        <v>28</v>
      </c>
      <c r="F7" s="86" t="s">
        <v>12</v>
      </c>
      <c r="G7" s="90">
        <v>23000</v>
      </c>
      <c r="H7" s="86" t="s">
        <v>351</v>
      </c>
      <c r="I7" s="86"/>
    </row>
    <row r="8" spans="1:9" ht="24">
      <c r="A8" s="81" t="s">
        <v>5</v>
      </c>
      <c r="B8" s="86" t="s">
        <v>150</v>
      </c>
      <c r="C8" s="86" t="s">
        <v>10</v>
      </c>
      <c r="D8" s="93" t="str">
        <f>CHAR(139+2)</f>
        <v></v>
      </c>
      <c r="E8" s="86" t="s">
        <v>151</v>
      </c>
      <c r="F8" s="86" t="s">
        <v>15</v>
      </c>
      <c r="G8" s="90">
        <v>10000000</v>
      </c>
      <c r="H8" s="86" t="s">
        <v>348</v>
      </c>
      <c r="I8" s="86"/>
    </row>
    <row r="9" spans="1:9" ht="24">
      <c r="A9" s="81" t="s">
        <v>5</v>
      </c>
      <c r="B9" s="86" t="s">
        <v>152</v>
      </c>
      <c r="C9" s="86" t="s">
        <v>6</v>
      </c>
      <c r="D9" s="93" t="str">
        <f>CHAR(139+3)</f>
        <v>Ž</v>
      </c>
      <c r="E9" s="86" t="s">
        <v>153</v>
      </c>
      <c r="F9" s="86" t="s">
        <v>93</v>
      </c>
      <c r="G9" s="90">
        <v>4000</v>
      </c>
      <c r="H9" s="86" t="s">
        <v>348</v>
      </c>
      <c r="I9" s="86" t="s">
        <v>99</v>
      </c>
    </row>
    <row r="10" spans="1:9" ht="24">
      <c r="A10" s="81" t="s">
        <v>5</v>
      </c>
      <c r="B10" s="86" t="s">
        <v>154</v>
      </c>
      <c r="C10" s="86" t="s">
        <v>6</v>
      </c>
      <c r="D10" s="93" t="str">
        <f>CHAR(139+4)</f>
        <v></v>
      </c>
      <c r="E10" s="86" t="s">
        <v>155</v>
      </c>
      <c r="F10" s="86" t="s">
        <v>93</v>
      </c>
      <c r="G10" s="90">
        <v>500</v>
      </c>
      <c r="H10" s="86" t="s">
        <v>348</v>
      </c>
      <c r="I10" s="86" t="s">
        <v>99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3:M175"/>
  <sheetViews>
    <sheetView workbookViewId="0" topLeftCell="A1">
      <pane xSplit="2" ySplit="3" topLeftCell="I75" activePane="bottomRight" state="frozen"/>
      <selection pane="topLeft" activeCell="E105" sqref="E105"/>
      <selection pane="topRight" activeCell="E105" sqref="E105"/>
      <selection pane="bottomLeft" activeCell="E105" sqref="E105"/>
      <selection pane="bottomRight" activeCell="K77" sqref="K77"/>
    </sheetView>
  </sheetViews>
  <sheetFormatPr defaultColWidth="8.88671875" defaultRowHeight="15"/>
  <cols>
    <col min="1" max="2" width="8.88671875" style="17" customWidth="1"/>
    <col min="4" max="4" width="14.4453125" style="0" customWidth="1"/>
    <col min="5" max="5" width="15.77734375" style="1" customWidth="1"/>
    <col min="6" max="6" width="19.5546875" style="0" customWidth="1"/>
    <col min="7" max="7" width="8.99609375" style="17" customWidth="1"/>
    <col min="8" max="8" width="22.3359375" style="1" customWidth="1"/>
    <col min="9" max="9" width="16.5546875" style="0" customWidth="1"/>
    <col min="10" max="10" width="14.4453125" style="12" customWidth="1"/>
    <col min="11" max="11" width="15.3359375" style="1" customWidth="1"/>
  </cols>
  <sheetData>
    <row r="3" spans="1:11" ht="18.75">
      <c r="A3" s="27" t="s">
        <v>156</v>
      </c>
      <c r="B3" s="27" t="s">
        <v>66</v>
      </c>
      <c r="C3" s="6" t="s">
        <v>0</v>
      </c>
      <c r="D3" s="5" t="s">
        <v>38</v>
      </c>
      <c r="E3" s="6" t="s">
        <v>20</v>
      </c>
      <c r="F3" s="5" t="s">
        <v>1</v>
      </c>
      <c r="G3" s="32" t="s">
        <v>171</v>
      </c>
      <c r="H3" s="6" t="s">
        <v>2</v>
      </c>
      <c r="I3" s="5" t="s">
        <v>3</v>
      </c>
      <c r="J3" s="11" t="s">
        <v>50</v>
      </c>
      <c r="K3" s="6" t="s">
        <v>157</v>
      </c>
    </row>
    <row r="4" spans="1:11" ht="32.25">
      <c r="A4" s="26">
        <v>1</v>
      </c>
      <c r="B4" s="26">
        <v>1</v>
      </c>
      <c r="C4" s="7" t="s">
        <v>5</v>
      </c>
      <c r="D4" s="2" t="s">
        <v>41</v>
      </c>
      <c r="E4" s="3" t="s">
        <v>42</v>
      </c>
      <c r="F4" s="2" t="s">
        <v>10</v>
      </c>
      <c r="G4" s="36" t="s">
        <v>201</v>
      </c>
      <c r="H4" s="3" t="s">
        <v>43</v>
      </c>
      <c r="I4" s="2" t="s">
        <v>8</v>
      </c>
      <c r="J4" s="13">
        <v>2400</v>
      </c>
      <c r="K4" s="3"/>
    </row>
    <row r="5" spans="1:11" ht="23.25">
      <c r="A5" s="26">
        <v>1</v>
      </c>
      <c r="B5" s="26">
        <v>2</v>
      </c>
      <c r="C5" s="14" t="s">
        <v>5</v>
      </c>
      <c r="D5" s="10" t="s">
        <v>41</v>
      </c>
      <c r="E5" s="14" t="s">
        <v>42</v>
      </c>
      <c r="F5" s="10" t="s">
        <v>10</v>
      </c>
      <c r="G5" s="36" t="s">
        <v>201</v>
      </c>
      <c r="H5" s="14" t="s">
        <v>44</v>
      </c>
      <c r="I5" s="10" t="s">
        <v>15</v>
      </c>
      <c r="J5" s="13">
        <v>400000</v>
      </c>
      <c r="K5" s="14"/>
    </row>
    <row r="6" spans="1:11" ht="32.25">
      <c r="A6" s="26">
        <v>1</v>
      </c>
      <c r="B6" s="26">
        <v>3</v>
      </c>
      <c r="C6" s="14" t="s">
        <v>5</v>
      </c>
      <c r="D6" s="10" t="s">
        <v>41</v>
      </c>
      <c r="E6" s="14" t="s">
        <v>42</v>
      </c>
      <c r="F6" s="10" t="s">
        <v>10</v>
      </c>
      <c r="G6" s="36" t="s">
        <v>201</v>
      </c>
      <c r="H6" s="14" t="s">
        <v>47</v>
      </c>
      <c r="I6" s="10" t="s">
        <v>8</v>
      </c>
      <c r="J6" s="13">
        <v>1500</v>
      </c>
      <c r="K6" s="14"/>
    </row>
    <row r="7" spans="1:11" ht="32.25">
      <c r="A7" s="26">
        <v>1</v>
      </c>
      <c r="B7" s="26">
        <v>4</v>
      </c>
      <c r="C7" s="14" t="s">
        <v>5</v>
      </c>
      <c r="D7" s="10" t="s">
        <v>41</v>
      </c>
      <c r="E7" s="14" t="s">
        <v>42</v>
      </c>
      <c r="F7" s="10" t="s">
        <v>6</v>
      </c>
      <c r="G7" s="36" t="s">
        <v>201</v>
      </c>
      <c r="H7" s="3" t="s">
        <v>60</v>
      </c>
      <c r="I7" s="2" t="s">
        <v>93</v>
      </c>
      <c r="J7" s="13">
        <v>2300</v>
      </c>
      <c r="K7" s="14" t="s">
        <v>99</v>
      </c>
    </row>
    <row r="8" spans="1:11" ht="32.25">
      <c r="A8" s="26">
        <v>1</v>
      </c>
      <c r="B8" s="26">
        <v>5</v>
      </c>
      <c r="C8" s="14" t="s">
        <v>5</v>
      </c>
      <c r="D8" s="10" t="s">
        <v>41</v>
      </c>
      <c r="E8" s="14" t="s">
        <v>42</v>
      </c>
      <c r="F8" s="10" t="s">
        <v>23</v>
      </c>
      <c r="G8" s="36" t="s">
        <v>201</v>
      </c>
      <c r="H8" s="3" t="s">
        <v>30</v>
      </c>
      <c r="I8" s="10" t="s">
        <v>8</v>
      </c>
      <c r="J8" s="13">
        <v>0</v>
      </c>
      <c r="K8" s="14"/>
    </row>
    <row r="9" spans="1:11" ht="31.5">
      <c r="A9" s="26">
        <v>1</v>
      </c>
      <c r="B9" s="26">
        <v>6</v>
      </c>
      <c r="C9" s="14" t="s">
        <v>29</v>
      </c>
      <c r="D9" s="10" t="s">
        <v>41</v>
      </c>
      <c r="E9" s="14" t="s">
        <v>48</v>
      </c>
      <c r="F9" s="10" t="s">
        <v>10</v>
      </c>
      <c r="G9" s="33" t="str">
        <f>CHAR(139+1)</f>
        <v>Œ</v>
      </c>
      <c r="H9" s="14" t="s">
        <v>14</v>
      </c>
      <c r="I9" s="10" t="s">
        <v>96</v>
      </c>
      <c r="J9" s="13">
        <v>0</v>
      </c>
      <c r="K9" s="14" t="s">
        <v>158</v>
      </c>
    </row>
    <row r="10" spans="1:11" ht="31.5">
      <c r="A10" s="26">
        <v>1</v>
      </c>
      <c r="B10" s="26">
        <v>7</v>
      </c>
      <c r="C10" s="14" t="s">
        <v>29</v>
      </c>
      <c r="D10" s="10" t="s">
        <v>41</v>
      </c>
      <c r="E10" s="14" t="s">
        <v>176</v>
      </c>
      <c r="F10" s="10" t="s">
        <v>10</v>
      </c>
      <c r="G10" s="33" t="str">
        <f>CHAR(139+3)</f>
        <v>Ž</v>
      </c>
      <c r="H10" s="14" t="s">
        <v>52</v>
      </c>
      <c r="I10" s="10" t="s">
        <v>15</v>
      </c>
      <c r="J10" s="13">
        <v>10000000</v>
      </c>
      <c r="K10" s="14"/>
    </row>
    <row r="11" spans="1:11" ht="31.5">
      <c r="A11" s="26">
        <v>1</v>
      </c>
      <c r="B11" s="26">
        <v>8</v>
      </c>
      <c r="C11" s="7" t="s">
        <v>5</v>
      </c>
      <c r="D11" s="2" t="s">
        <v>41</v>
      </c>
      <c r="E11" s="3" t="s">
        <v>159</v>
      </c>
      <c r="F11" s="2" t="s">
        <v>10</v>
      </c>
      <c r="G11" s="33" t="str">
        <f>CHAR(139+2)</f>
        <v></v>
      </c>
      <c r="H11" s="2" t="s">
        <v>53</v>
      </c>
      <c r="I11" s="2" t="s">
        <v>12</v>
      </c>
      <c r="J11" s="8">
        <v>50000</v>
      </c>
      <c r="K11" s="3"/>
    </row>
    <row r="12" spans="1:11" ht="31.5">
      <c r="A12" s="26">
        <v>1</v>
      </c>
      <c r="B12" s="26">
        <v>9</v>
      </c>
      <c r="C12" s="7" t="s">
        <v>5</v>
      </c>
      <c r="D12" s="2" t="s">
        <v>41</v>
      </c>
      <c r="E12" s="3" t="s">
        <v>159</v>
      </c>
      <c r="F12" s="2" t="s">
        <v>10</v>
      </c>
      <c r="G12" s="33" t="str">
        <f>CHAR(139+2)</f>
        <v></v>
      </c>
      <c r="H12" s="2" t="s">
        <v>54</v>
      </c>
      <c r="I12" s="2" t="s">
        <v>12</v>
      </c>
      <c r="J12" s="8">
        <v>35000</v>
      </c>
      <c r="K12" s="3"/>
    </row>
    <row r="13" spans="1:11" ht="46.5">
      <c r="A13" s="26">
        <v>1</v>
      </c>
      <c r="B13" s="26">
        <v>10</v>
      </c>
      <c r="C13" s="7" t="s">
        <v>5</v>
      </c>
      <c r="D13" s="2" t="s">
        <v>41</v>
      </c>
      <c r="E13" s="3" t="s">
        <v>174</v>
      </c>
      <c r="F13" s="2" t="s">
        <v>6</v>
      </c>
      <c r="G13" s="33" t="str">
        <f>CHAR(139+4)</f>
        <v></v>
      </c>
      <c r="H13" s="3" t="s">
        <v>175</v>
      </c>
      <c r="I13" s="2" t="s">
        <v>55</v>
      </c>
      <c r="J13" s="8">
        <v>4000</v>
      </c>
      <c r="K13" s="3" t="s">
        <v>99</v>
      </c>
    </row>
    <row r="14" spans="1:11" ht="31.5">
      <c r="A14" s="26">
        <v>1</v>
      </c>
      <c r="B14" s="26">
        <v>11</v>
      </c>
      <c r="C14" s="7" t="s">
        <v>29</v>
      </c>
      <c r="D14" s="2" t="s">
        <v>41</v>
      </c>
      <c r="E14" s="3" t="s">
        <v>56</v>
      </c>
      <c r="F14" s="2" t="s">
        <v>25</v>
      </c>
      <c r="G14" s="33" t="str">
        <f>CHAR(139+5)</f>
        <v></v>
      </c>
      <c r="H14" s="3" t="s">
        <v>57</v>
      </c>
      <c r="I14" s="2" t="s">
        <v>12</v>
      </c>
      <c r="J14" s="9">
        <v>7000</v>
      </c>
      <c r="K14" s="28" t="s">
        <v>58</v>
      </c>
    </row>
    <row r="15" spans="1:11" ht="31.5">
      <c r="A15" s="26">
        <v>1</v>
      </c>
      <c r="B15" s="26">
        <v>12</v>
      </c>
      <c r="C15" s="7" t="s">
        <v>29</v>
      </c>
      <c r="D15" s="2" t="s">
        <v>41</v>
      </c>
      <c r="E15" s="3" t="s">
        <v>56</v>
      </c>
      <c r="F15" s="2" t="s">
        <v>25</v>
      </c>
      <c r="G15" s="33" t="str">
        <f>CHAR(139+5)</f>
        <v></v>
      </c>
      <c r="H15" s="3" t="s">
        <v>28</v>
      </c>
      <c r="I15" s="2" t="s">
        <v>12</v>
      </c>
      <c r="J15" s="9">
        <v>23000</v>
      </c>
      <c r="K15" s="28" t="s">
        <v>58</v>
      </c>
    </row>
    <row r="16" spans="1:11" ht="32.25">
      <c r="A16" s="26">
        <v>2</v>
      </c>
      <c r="B16" s="26">
        <v>13</v>
      </c>
      <c r="C16" s="7" t="s">
        <v>5</v>
      </c>
      <c r="D16" s="2" t="s">
        <v>59</v>
      </c>
      <c r="E16" s="3" t="s">
        <v>42</v>
      </c>
      <c r="F16" s="2" t="s">
        <v>10</v>
      </c>
      <c r="G16" s="36" t="s">
        <v>201</v>
      </c>
      <c r="H16" s="3" t="s">
        <v>43</v>
      </c>
      <c r="I16" s="2" t="s">
        <v>8</v>
      </c>
      <c r="J16" s="8">
        <v>1400</v>
      </c>
      <c r="K16" s="3"/>
    </row>
    <row r="17" spans="1:11" ht="47.25">
      <c r="A17" s="26">
        <v>2</v>
      </c>
      <c r="B17" s="26">
        <v>14</v>
      </c>
      <c r="C17" s="7" t="s">
        <v>5</v>
      </c>
      <c r="D17" s="2" t="s">
        <v>59</v>
      </c>
      <c r="E17" s="3" t="s">
        <v>42</v>
      </c>
      <c r="F17" s="2" t="s">
        <v>10</v>
      </c>
      <c r="G17" s="36" t="s">
        <v>201</v>
      </c>
      <c r="H17" s="3" t="s">
        <v>61</v>
      </c>
      <c r="I17" s="2" t="s">
        <v>8</v>
      </c>
      <c r="J17" s="8">
        <v>2000</v>
      </c>
      <c r="K17" s="3"/>
    </row>
    <row r="18" spans="1:11" ht="32.25">
      <c r="A18" s="26">
        <v>2</v>
      </c>
      <c r="B18" s="26">
        <v>15</v>
      </c>
      <c r="C18" s="7" t="s">
        <v>5</v>
      </c>
      <c r="D18" s="2" t="s">
        <v>59</v>
      </c>
      <c r="E18" s="3" t="s">
        <v>42</v>
      </c>
      <c r="F18" s="2" t="s">
        <v>6</v>
      </c>
      <c r="G18" s="36" t="s">
        <v>201</v>
      </c>
      <c r="H18" s="3" t="s">
        <v>60</v>
      </c>
      <c r="I18" s="2" t="s">
        <v>93</v>
      </c>
      <c r="J18" s="8">
        <v>2000</v>
      </c>
      <c r="K18" s="3"/>
    </row>
    <row r="19" spans="1:11" ht="32.25">
      <c r="A19" s="26">
        <v>2</v>
      </c>
      <c r="B19" s="26">
        <v>16</v>
      </c>
      <c r="C19" s="7" t="s">
        <v>5</v>
      </c>
      <c r="D19" s="2" t="s">
        <v>59</v>
      </c>
      <c r="E19" s="3" t="s">
        <v>42</v>
      </c>
      <c r="F19" s="2" t="s">
        <v>6</v>
      </c>
      <c r="G19" s="36" t="s">
        <v>201</v>
      </c>
      <c r="H19" s="3" t="s">
        <v>173</v>
      </c>
      <c r="I19" s="2" t="s">
        <v>8</v>
      </c>
      <c r="J19" s="8">
        <v>0</v>
      </c>
      <c r="K19" s="3"/>
    </row>
    <row r="20" spans="1:11" ht="32.25">
      <c r="A20" s="26">
        <v>2</v>
      </c>
      <c r="B20" s="26">
        <v>17</v>
      </c>
      <c r="C20" s="7" t="s">
        <v>29</v>
      </c>
      <c r="D20" s="2" t="s">
        <v>59</v>
      </c>
      <c r="E20" s="3" t="s">
        <v>42</v>
      </c>
      <c r="F20" s="2" t="s">
        <v>23</v>
      </c>
      <c r="G20" s="36" t="s">
        <v>201</v>
      </c>
      <c r="H20" s="3" t="s">
        <v>30</v>
      </c>
      <c r="I20" s="2" t="s">
        <v>93</v>
      </c>
      <c r="J20" s="9">
        <v>0</v>
      </c>
      <c r="K20" s="28"/>
    </row>
    <row r="21" spans="1:11" ht="22.5">
      <c r="A21" s="26">
        <v>2</v>
      </c>
      <c r="B21" s="26">
        <v>18</v>
      </c>
      <c r="C21" s="7" t="s">
        <v>5</v>
      </c>
      <c r="D21" s="2" t="s">
        <v>59</v>
      </c>
      <c r="E21" s="3" t="s">
        <v>62</v>
      </c>
      <c r="F21" s="2" t="s">
        <v>6</v>
      </c>
      <c r="G21" s="33" t="str">
        <f>CHAR(139+1)</f>
        <v>Œ</v>
      </c>
      <c r="H21" s="3" t="s">
        <v>63</v>
      </c>
      <c r="I21" s="2" t="s">
        <v>93</v>
      </c>
      <c r="J21" s="9">
        <v>1000</v>
      </c>
      <c r="K21" s="28" t="s">
        <v>99</v>
      </c>
    </row>
    <row r="22" spans="1:11" ht="22.5">
      <c r="A22" s="26">
        <v>2</v>
      </c>
      <c r="B22" s="26">
        <v>19</v>
      </c>
      <c r="C22" s="7" t="s">
        <v>5</v>
      </c>
      <c r="D22" s="2" t="s">
        <v>59</v>
      </c>
      <c r="E22" s="3" t="s">
        <v>62</v>
      </c>
      <c r="F22" s="2" t="s">
        <v>10</v>
      </c>
      <c r="G22" s="33" t="str">
        <f>CHAR(139+2)</f>
        <v></v>
      </c>
      <c r="H22" s="3" t="s">
        <v>149</v>
      </c>
      <c r="I22" s="2" t="s">
        <v>8</v>
      </c>
      <c r="J22" s="9">
        <v>27000</v>
      </c>
      <c r="K22" s="28"/>
    </row>
    <row r="23" spans="1:11" ht="31.5">
      <c r="A23" s="26">
        <v>2</v>
      </c>
      <c r="B23" s="26">
        <v>20</v>
      </c>
      <c r="C23" s="7" t="s">
        <v>5</v>
      </c>
      <c r="D23" s="2" t="s">
        <v>59</v>
      </c>
      <c r="E23" s="3" t="s">
        <v>160</v>
      </c>
      <c r="F23" s="2" t="s">
        <v>25</v>
      </c>
      <c r="G23" s="33" t="str">
        <f>CHAR(139+3)</f>
        <v>Ž</v>
      </c>
      <c r="H23" s="3" t="s">
        <v>57</v>
      </c>
      <c r="I23" s="2" t="s">
        <v>12</v>
      </c>
      <c r="J23" s="8">
        <v>21000</v>
      </c>
      <c r="K23" s="3" t="s">
        <v>20</v>
      </c>
    </row>
    <row r="24" spans="1:11" ht="31.5">
      <c r="A24" s="26">
        <v>2</v>
      </c>
      <c r="B24" s="26">
        <v>21</v>
      </c>
      <c r="C24" s="7" t="s">
        <v>5</v>
      </c>
      <c r="D24" s="2" t="s">
        <v>59</v>
      </c>
      <c r="E24" s="3" t="s">
        <v>160</v>
      </c>
      <c r="F24" s="2" t="s">
        <v>25</v>
      </c>
      <c r="G24" s="33" t="str">
        <f>CHAR(139+3)</f>
        <v>Ž</v>
      </c>
      <c r="H24" s="3" t="s">
        <v>28</v>
      </c>
      <c r="I24" s="2" t="s">
        <v>12</v>
      </c>
      <c r="J24" s="8">
        <v>69000</v>
      </c>
      <c r="K24" s="3" t="s">
        <v>20</v>
      </c>
    </row>
    <row r="25" spans="1:11" ht="31.5">
      <c r="A25" s="26">
        <v>2</v>
      </c>
      <c r="B25" s="26">
        <v>22</v>
      </c>
      <c r="C25" s="7" t="s">
        <v>5</v>
      </c>
      <c r="D25" s="2" t="s">
        <v>59</v>
      </c>
      <c r="E25" s="3" t="s">
        <v>161</v>
      </c>
      <c r="F25" s="2" t="s">
        <v>6</v>
      </c>
      <c r="G25" s="33" t="str">
        <f>CHAR(139+4)</f>
        <v></v>
      </c>
      <c r="H25" s="3" t="s">
        <v>162</v>
      </c>
      <c r="I25" s="2" t="s">
        <v>93</v>
      </c>
      <c r="J25" s="9">
        <v>500</v>
      </c>
      <c r="K25" s="28" t="s">
        <v>99</v>
      </c>
    </row>
    <row r="26" spans="1:11" ht="31.5">
      <c r="A26" s="26">
        <v>2</v>
      </c>
      <c r="B26" s="26">
        <v>23</v>
      </c>
      <c r="C26" s="14" t="s">
        <v>5</v>
      </c>
      <c r="D26" s="2" t="s">
        <v>59</v>
      </c>
      <c r="E26" s="14" t="s">
        <v>177</v>
      </c>
      <c r="F26" s="10" t="s">
        <v>6</v>
      </c>
      <c r="G26" s="33" t="str">
        <f>CHAR(139+5)</f>
        <v></v>
      </c>
      <c r="H26" s="14" t="s">
        <v>64</v>
      </c>
      <c r="I26" s="2" t="s">
        <v>93</v>
      </c>
      <c r="J26" s="9">
        <v>500</v>
      </c>
      <c r="K26" s="14" t="s">
        <v>99</v>
      </c>
    </row>
    <row r="27" spans="1:13" ht="31.5">
      <c r="A27" s="26">
        <v>2</v>
      </c>
      <c r="B27" s="26">
        <v>24</v>
      </c>
      <c r="C27" s="14" t="s">
        <v>5</v>
      </c>
      <c r="D27" s="2" t="s">
        <v>59</v>
      </c>
      <c r="E27" s="14" t="s">
        <v>178</v>
      </c>
      <c r="F27" s="10" t="s">
        <v>10</v>
      </c>
      <c r="G27" s="33" t="str">
        <f>CHAR(139+6)</f>
        <v>‘</v>
      </c>
      <c r="H27" s="14" t="s">
        <v>65</v>
      </c>
      <c r="I27" s="2" t="s">
        <v>12</v>
      </c>
      <c r="J27" s="9">
        <v>300000</v>
      </c>
      <c r="K27" s="14"/>
      <c r="L27" s="18"/>
      <c r="M27" s="18"/>
    </row>
    <row r="28" spans="1:13" ht="31.5">
      <c r="A28" s="26">
        <v>2</v>
      </c>
      <c r="B28" s="26">
        <v>25</v>
      </c>
      <c r="C28" s="14" t="s">
        <v>5</v>
      </c>
      <c r="D28" s="2" t="s">
        <v>59</v>
      </c>
      <c r="E28" s="14" t="s">
        <v>178</v>
      </c>
      <c r="F28" s="10" t="s">
        <v>6</v>
      </c>
      <c r="G28" s="33" t="str">
        <f>CHAR(139+6)</f>
        <v>‘</v>
      </c>
      <c r="H28" s="14" t="s">
        <v>64</v>
      </c>
      <c r="I28" s="2" t="s">
        <v>93</v>
      </c>
      <c r="J28" s="9">
        <v>500</v>
      </c>
      <c r="K28" s="20" t="s">
        <v>99</v>
      </c>
      <c r="L28" s="18"/>
      <c r="M28" s="18"/>
    </row>
    <row r="29" spans="1:13" ht="32.25">
      <c r="A29" s="26">
        <v>3</v>
      </c>
      <c r="B29" s="26">
        <v>26</v>
      </c>
      <c r="C29" s="14" t="s">
        <v>5</v>
      </c>
      <c r="D29" s="19" t="s">
        <v>67</v>
      </c>
      <c r="E29" s="20" t="s">
        <v>42</v>
      </c>
      <c r="F29" s="19" t="s">
        <v>10</v>
      </c>
      <c r="G29" s="36" t="s">
        <v>201</v>
      </c>
      <c r="H29" s="20" t="s">
        <v>68</v>
      </c>
      <c r="I29" s="19" t="s">
        <v>15</v>
      </c>
      <c r="J29" s="21">
        <v>30000000</v>
      </c>
      <c r="K29" s="20"/>
      <c r="L29" s="18"/>
      <c r="M29" s="18"/>
    </row>
    <row r="30" spans="1:13" ht="32.25">
      <c r="A30" s="26">
        <v>3</v>
      </c>
      <c r="B30" s="26">
        <v>27</v>
      </c>
      <c r="C30" s="7" t="s">
        <v>5</v>
      </c>
      <c r="D30" s="19" t="s">
        <v>67</v>
      </c>
      <c r="E30" s="20" t="s">
        <v>42</v>
      </c>
      <c r="F30" s="2" t="s">
        <v>10</v>
      </c>
      <c r="G30" s="36" t="s">
        <v>201</v>
      </c>
      <c r="H30" s="3" t="s">
        <v>43</v>
      </c>
      <c r="I30" s="2" t="s">
        <v>8</v>
      </c>
      <c r="J30" s="8">
        <v>10400</v>
      </c>
      <c r="K30" s="3"/>
      <c r="L30" s="18"/>
      <c r="M30" s="18"/>
    </row>
    <row r="31" spans="1:13" ht="32.25">
      <c r="A31" s="26">
        <v>3</v>
      </c>
      <c r="B31" s="26">
        <v>28</v>
      </c>
      <c r="C31" s="14" t="s">
        <v>5</v>
      </c>
      <c r="D31" s="19" t="s">
        <v>67</v>
      </c>
      <c r="E31" s="20" t="s">
        <v>42</v>
      </c>
      <c r="F31" s="19" t="s">
        <v>6</v>
      </c>
      <c r="G31" s="36" t="s">
        <v>201</v>
      </c>
      <c r="H31" s="3" t="s">
        <v>60</v>
      </c>
      <c r="I31" s="2" t="s">
        <v>93</v>
      </c>
      <c r="J31" s="8">
        <v>2000</v>
      </c>
      <c r="K31" s="20" t="s">
        <v>99</v>
      </c>
      <c r="L31" s="18"/>
      <c r="M31" s="18"/>
    </row>
    <row r="32" spans="1:11" ht="23.25">
      <c r="A32" s="26">
        <v>3</v>
      </c>
      <c r="B32" s="26">
        <v>29</v>
      </c>
      <c r="C32" s="7" t="s">
        <v>5</v>
      </c>
      <c r="D32" s="19" t="s">
        <v>67</v>
      </c>
      <c r="E32" s="20" t="s">
        <v>42</v>
      </c>
      <c r="F32" s="19" t="s">
        <v>6</v>
      </c>
      <c r="G32" s="36" t="s">
        <v>201</v>
      </c>
      <c r="H32" s="3" t="s">
        <v>69</v>
      </c>
      <c r="I32" s="2" t="s">
        <v>93</v>
      </c>
      <c r="J32" s="8">
        <v>5000</v>
      </c>
      <c r="K32" s="3" t="s">
        <v>99</v>
      </c>
    </row>
    <row r="33" spans="1:11" ht="32.25">
      <c r="A33" s="26">
        <v>3</v>
      </c>
      <c r="B33" s="26">
        <v>30</v>
      </c>
      <c r="C33" s="7" t="s">
        <v>5</v>
      </c>
      <c r="D33" s="19" t="s">
        <v>67</v>
      </c>
      <c r="E33" s="20" t="s">
        <v>42</v>
      </c>
      <c r="F33" s="2" t="s">
        <v>25</v>
      </c>
      <c r="G33" s="36" t="s">
        <v>201</v>
      </c>
      <c r="H33" s="3" t="s">
        <v>57</v>
      </c>
      <c r="I33" s="2" t="s">
        <v>12</v>
      </c>
      <c r="J33" s="8">
        <v>154000</v>
      </c>
      <c r="K33" s="3"/>
    </row>
    <row r="34" spans="1:11" ht="32.25">
      <c r="A34" s="26">
        <v>3</v>
      </c>
      <c r="B34" s="26">
        <v>31</v>
      </c>
      <c r="C34" s="7" t="s">
        <v>5</v>
      </c>
      <c r="D34" s="19" t="s">
        <v>67</v>
      </c>
      <c r="E34" s="20" t="s">
        <v>42</v>
      </c>
      <c r="F34" s="2" t="s">
        <v>25</v>
      </c>
      <c r="G34" s="36" t="s">
        <v>201</v>
      </c>
      <c r="H34" s="3" t="s">
        <v>28</v>
      </c>
      <c r="I34" s="2" t="s">
        <v>12</v>
      </c>
      <c r="J34" s="8">
        <v>506000</v>
      </c>
      <c r="K34" s="3"/>
    </row>
    <row r="35" spans="1:11" ht="32.25">
      <c r="A35" s="26">
        <v>3</v>
      </c>
      <c r="B35" s="26">
        <v>32</v>
      </c>
      <c r="C35" s="7" t="s">
        <v>5</v>
      </c>
      <c r="D35" s="19" t="s">
        <v>67</v>
      </c>
      <c r="E35" s="3" t="s">
        <v>42</v>
      </c>
      <c r="F35" s="2" t="s">
        <v>6</v>
      </c>
      <c r="G35" s="36" t="s">
        <v>201</v>
      </c>
      <c r="H35" s="3" t="s">
        <v>173</v>
      </c>
      <c r="I35" s="2" t="s">
        <v>8</v>
      </c>
      <c r="J35" s="8">
        <v>0</v>
      </c>
      <c r="K35" s="3"/>
    </row>
    <row r="36" spans="1:11" ht="32.25">
      <c r="A36" s="26">
        <v>3</v>
      </c>
      <c r="B36" s="26">
        <v>33</v>
      </c>
      <c r="C36" s="7" t="s">
        <v>5</v>
      </c>
      <c r="D36" s="19" t="s">
        <v>67</v>
      </c>
      <c r="E36" s="20" t="s">
        <v>42</v>
      </c>
      <c r="F36" s="2" t="s">
        <v>23</v>
      </c>
      <c r="G36" s="36" t="s">
        <v>201</v>
      </c>
      <c r="H36" s="3" t="s">
        <v>30</v>
      </c>
      <c r="I36" s="2" t="s">
        <v>8</v>
      </c>
      <c r="J36" s="9">
        <v>0</v>
      </c>
      <c r="K36" s="28"/>
    </row>
    <row r="37" spans="1:11" ht="31.5">
      <c r="A37" s="26">
        <v>3</v>
      </c>
      <c r="B37" s="26">
        <v>34</v>
      </c>
      <c r="C37" s="7" t="s">
        <v>5</v>
      </c>
      <c r="D37" s="19" t="s">
        <v>67</v>
      </c>
      <c r="E37" s="3" t="s">
        <v>70</v>
      </c>
      <c r="F37" s="2" t="s">
        <v>10</v>
      </c>
      <c r="G37" s="33" t="str">
        <f>CHAR(139+1)</f>
        <v>Œ</v>
      </c>
      <c r="H37" s="3" t="s">
        <v>14</v>
      </c>
      <c r="I37" s="2" t="s">
        <v>199</v>
      </c>
      <c r="J37" s="8">
        <v>0</v>
      </c>
      <c r="K37" s="3"/>
    </row>
    <row r="38" spans="1:11" ht="31.5">
      <c r="A38" s="26">
        <v>3</v>
      </c>
      <c r="B38" s="26">
        <v>35</v>
      </c>
      <c r="C38" s="7" t="s">
        <v>5</v>
      </c>
      <c r="D38" s="19" t="s">
        <v>67</v>
      </c>
      <c r="E38" s="3" t="s">
        <v>163</v>
      </c>
      <c r="F38" s="2" t="s">
        <v>10</v>
      </c>
      <c r="G38" s="33" t="str">
        <f>CHAR(139+2)</f>
        <v></v>
      </c>
      <c r="H38" s="3" t="s">
        <v>164</v>
      </c>
      <c r="I38" s="2" t="s">
        <v>12</v>
      </c>
      <c r="J38" s="8">
        <v>30000</v>
      </c>
      <c r="K38" s="3"/>
    </row>
    <row r="39" spans="1:11" ht="22.5">
      <c r="A39" s="26">
        <v>3</v>
      </c>
      <c r="B39" s="26">
        <v>36</v>
      </c>
      <c r="C39" s="7" t="s">
        <v>5</v>
      </c>
      <c r="D39" s="2" t="s">
        <v>67</v>
      </c>
      <c r="E39" s="3" t="s">
        <v>72</v>
      </c>
      <c r="F39" s="2" t="s">
        <v>10</v>
      </c>
      <c r="G39" s="33" t="str">
        <f>CHAR(139+3)</f>
        <v>Ž</v>
      </c>
      <c r="H39" s="3" t="s">
        <v>73</v>
      </c>
      <c r="I39" s="2" t="s">
        <v>15</v>
      </c>
      <c r="J39" s="8">
        <v>170000</v>
      </c>
      <c r="K39" s="3"/>
    </row>
    <row r="40" spans="1:11" ht="31.5">
      <c r="A40" s="26">
        <v>3</v>
      </c>
      <c r="B40" s="26">
        <v>37</v>
      </c>
      <c r="C40" s="7" t="s">
        <v>5</v>
      </c>
      <c r="D40" s="2" t="s">
        <v>67</v>
      </c>
      <c r="E40" s="3" t="s">
        <v>74</v>
      </c>
      <c r="F40" s="2" t="s">
        <v>10</v>
      </c>
      <c r="G40" s="33" t="str">
        <f>CHAR(139+6)</f>
        <v>‘</v>
      </c>
      <c r="H40" s="3" t="s">
        <v>179</v>
      </c>
      <c r="I40" s="2" t="s">
        <v>12</v>
      </c>
      <c r="J40" s="8">
        <v>600000</v>
      </c>
      <c r="K40" s="3"/>
    </row>
    <row r="41" spans="1:11" ht="22.5">
      <c r="A41" s="26">
        <v>3</v>
      </c>
      <c r="B41" s="26">
        <v>38</v>
      </c>
      <c r="C41" s="7" t="s">
        <v>5</v>
      </c>
      <c r="D41" s="2" t="s">
        <v>67</v>
      </c>
      <c r="E41" s="3" t="s">
        <v>75</v>
      </c>
      <c r="F41" s="2" t="s">
        <v>10</v>
      </c>
      <c r="G41" s="33" t="str">
        <f>CHAR(139+7)</f>
        <v>’</v>
      </c>
      <c r="H41" s="3" t="s">
        <v>76</v>
      </c>
      <c r="I41" s="2" t="s">
        <v>12</v>
      </c>
      <c r="J41" s="9">
        <v>4000000</v>
      </c>
      <c r="K41" s="28" t="s">
        <v>77</v>
      </c>
    </row>
    <row r="42" spans="1:11" ht="31.5">
      <c r="A42" s="26">
        <v>3</v>
      </c>
      <c r="B42" s="26">
        <v>39</v>
      </c>
      <c r="C42" s="7" t="s">
        <v>29</v>
      </c>
      <c r="D42" s="2" t="s">
        <v>67</v>
      </c>
      <c r="E42" s="3" t="s">
        <v>78</v>
      </c>
      <c r="F42" s="2" t="s">
        <v>10</v>
      </c>
      <c r="G42" s="33" t="str">
        <f>CHAR(139+4)</f>
        <v></v>
      </c>
      <c r="H42" s="3" t="s">
        <v>52</v>
      </c>
      <c r="I42" s="2" t="s">
        <v>15</v>
      </c>
      <c r="J42" s="8">
        <v>6500000</v>
      </c>
      <c r="K42" s="3"/>
    </row>
    <row r="43" spans="1:11" ht="31.5">
      <c r="A43" s="26">
        <v>3</v>
      </c>
      <c r="B43" s="26">
        <v>40</v>
      </c>
      <c r="C43" s="7" t="s">
        <v>29</v>
      </c>
      <c r="D43" s="2" t="s">
        <v>67</v>
      </c>
      <c r="E43" s="3" t="s">
        <v>79</v>
      </c>
      <c r="F43" s="2" t="s">
        <v>10</v>
      </c>
      <c r="G43" s="33" t="str">
        <f>CHAR(139+5)</f>
        <v></v>
      </c>
      <c r="H43" s="3" t="s">
        <v>52</v>
      </c>
      <c r="I43" s="2" t="s">
        <v>12</v>
      </c>
      <c r="J43" s="8">
        <v>6500000</v>
      </c>
      <c r="K43" s="3" t="s">
        <v>77</v>
      </c>
    </row>
    <row r="44" spans="1:11" ht="47.25">
      <c r="A44" s="26">
        <v>4</v>
      </c>
      <c r="B44" s="26">
        <v>41</v>
      </c>
      <c r="C44" s="7" t="s">
        <v>5</v>
      </c>
      <c r="D44" s="7" t="s">
        <v>80</v>
      </c>
      <c r="E44" s="3" t="s">
        <v>42</v>
      </c>
      <c r="F44" s="2" t="s">
        <v>10</v>
      </c>
      <c r="G44" s="36" t="s">
        <v>201</v>
      </c>
      <c r="H44" s="3" t="s">
        <v>68</v>
      </c>
      <c r="I44" s="2" t="s">
        <v>15</v>
      </c>
      <c r="J44" s="8">
        <v>6000000</v>
      </c>
      <c r="K44" s="3" t="s">
        <v>87</v>
      </c>
    </row>
    <row r="45" spans="1:11" ht="32.25">
      <c r="A45" s="26">
        <v>4</v>
      </c>
      <c r="B45" s="26">
        <v>42</v>
      </c>
      <c r="C45" s="7" t="s">
        <v>5</v>
      </c>
      <c r="D45" s="7" t="s">
        <v>80</v>
      </c>
      <c r="E45" s="3" t="s">
        <v>42</v>
      </c>
      <c r="F45" s="2" t="s">
        <v>10</v>
      </c>
      <c r="G45" s="36" t="s">
        <v>201</v>
      </c>
      <c r="H45" s="3" t="s">
        <v>43</v>
      </c>
      <c r="I45" s="2" t="s">
        <v>8</v>
      </c>
      <c r="J45" s="13">
        <v>2100</v>
      </c>
      <c r="K45" s="3"/>
    </row>
    <row r="46" spans="1:11" ht="32.25">
      <c r="A46" s="26">
        <v>4</v>
      </c>
      <c r="B46" s="26">
        <v>43</v>
      </c>
      <c r="C46" s="7" t="s">
        <v>5</v>
      </c>
      <c r="D46" s="7" t="s">
        <v>80</v>
      </c>
      <c r="E46" s="3" t="s">
        <v>42</v>
      </c>
      <c r="F46" s="2" t="s">
        <v>6</v>
      </c>
      <c r="G46" s="36" t="s">
        <v>201</v>
      </c>
      <c r="H46" s="3" t="s">
        <v>60</v>
      </c>
      <c r="I46" s="2" t="s">
        <v>93</v>
      </c>
      <c r="J46" s="8">
        <v>2000</v>
      </c>
      <c r="K46" s="3" t="s">
        <v>99</v>
      </c>
    </row>
    <row r="47" spans="1:11" ht="23.25">
      <c r="A47" s="26">
        <v>4</v>
      </c>
      <c r="B47" s="26">
        <v>44</v>
      </c>
      <c r="C47" s="7" t="s">
        <v>5</v>
      </c>
      <c r="D47" s="7" t="s">
        <v>80</v>
      </c>
      <c r="E47" s="3" t="s">
        <v>42</v>
      </c>
      <c r="F47" s="19" t="s">
        <v>6</v>
      </c>
      <c r="G47" s="36" t="s">
        <v>201</v>
      </c>
      <c r="H47" s="3" t="s">
        <v>69</v>
      </c>
      <c r="I47" s="2" t="s">
        <v>93</v>
      </c>
      <c r="J47" s="8">
        <v>5000</v>
      </c>
      <c r="K47" s="3" t="s">
        <v>99</v>
      </c>
    </row>
    <row r="48" spans="1:11" ht="32.25">
      <c r="A48" s="26">
        <v>4</v>
      </c>
      <c r="B48" s="26">
        <v>45</v>
      </c>
      <c r="C48" s="7" t="s">
        <v>5</v>
      </c>
      <c r="D48" s="7" t="s">
        <v>80</v>
      </c>
      <c r="E48" s="3" t="s">
        <v>42</v>
      </c>
      <c r="F48" s="2" t="s">
        <v>10</v>
      </c>
      <c r="G48" s="36" t="s">
        <v>201</v>
      </c>
      <c r="H48" s="3" t="s">
        <v>165</v>
      </c>
      <c r="I48" s="2" t="s">
        <v>8</v>
      </c>
      <c r="J48" s="8">
        <v>1600</v>
      </c>
      <c r="K48" s="3"/>
    </row>
    <row r="49" spans="1:11" ht="46.5">
      <c r="A49" s="26">
        <v>4</v>
      </c>
      <c r="B49" s="26">
        <v>46</v>
      </c>
      <c r="C49" s="7" t="s">
        <v>5</v>
      </c>
      <c r="D49" s="7" t="s">
        <v>80</v>
      </c>
      <c r="E49" s="3" t="s">
        <v>200</v>
      </c>
      <c r="F49" s="2" t="s">
        <v>25</v>
      </c>
      <c r="G49" s="33" t="str">
        <f>CHAR(139+1)</f>
        <v>Œ</v>
      </c>
      <c r="H49" s="3" t="s">
        <v>57</v>
      </c>
      <c r="I49" s="2" t="s">
        <v>12</v>
      </c>
      <c r="J49" s="8">
        <v>28000</v>
      </c>
      <c r="K49" s="3"/>
    </row>
    <row r="50" spans="1:11" ht="46.5">
      <c r="A50" s="26">
        <v>4</v>
      </c>
      <c r="B50" s="26">
        <v>47</v>
      </c>
      <c r="C50" s="7" t="s">
        <v>5</v>
      </c>
      <c r="D50" s="7" t="s">
        <v>80</v>
      </c>
      <c r="E50" s="3" t="s">
        <v>200</v>
      </c>
      <c r="F50" s="2" t="s">
        <v>25</v>
      </c>
      <c r="G50" s="33" t="str">
        <f>CHAR(139+1)</f>
        <v>Œ</v>
      </c>
      <c r="H50" s="3" t="s">
        <v>28</v>
      </c>
      <c r="I50" s="2" t="s">
        <v>12</v>
      </c>
      <c r="J50" s="8">
        <v>92000</v>
      </c>
      <c r="K50" s="3"/>
    </row>
    <row r="51" spans="1:11" ht="61.5">
      <c r="A51" s="26">
        <v>4</v>
      </c>
      <c r="B51" s="26">
        <v>48</v>
      </c>
      <c r="C51" s="7" t="s">
        <v>5</v>
      </c>
      <c r="D51" s="7" t="s">
        <v>80</v>
      </c>
      <c r="E51" s="3" t="s">
        <v>81</v>
      </c>
      <c r="F51" s="2" t="s">
        <v>6</v>
      </c>
      <c r="G51" s="33" t="str">
        <f>CHAR(139+2)</f>
        <v></v>
      </c>
      <c r="H51" s="3" t="s">
        <v>82</v>
      </c>
      <c r="I51" s="2" t="s">
        <v>93</v>
      </c>
      <c r="J51" s="8">
        <v>2000</v>
      </c>
      <c r="K51" s="3"/>
    </row>
    <row r="52" spans="1:11" ht="31.5">
      <c r="A52" s="26">
        <v>4</v>
      </c>
      <c r="B52" s="26">
        <v>49</v>
      </c>
      <c r="C52" s="7" t="s">
        <v>5</v>
      </c>
      <c r="D52" s="7" t="s">
        <v>80</v>
      </c>
      <c r="E52" s="3" t="s">
        <v>83</v>
      </c>
      <c r="F52" s="2" t="s">
        <v>10</v>
      </c>
      <c r="G52" s="33" t="str">
        <f>CHAR(139+4)</f>
        <v></v>
      </c>
      <c r="H52" s="3" t="s">
        <v>84</v>
      </c>
      <c r="I52" s="2" t="s">
        <v>15</v>
      </c>
      <c r="J52" s="8">
        <v>1500000</v>
      </c>
      <c r="K52" s="3"/>
    </row>
    <row r="53" spans="1:11" ht="31.5">
      <c r="A53" s="26">
        <v>4</v>
      </c>
      <c r="B53" s="26">
        <v>50</v>
      </c>
      <c r="C53" s="7" t="s">
        <v>5</v>
      </c>
      <c r="D53" s="7" t="s">
        <v>80</v>
      </c>
      <c r="E53" s="3" t="s">
        <v>85</v>
      </c>
      <c r="F53" s="2" t="s">
        <v>6</v>
      </c>
      <c r="G53" s="33" t="str">
        <f>CHAR(139+3)</f>
        <v>Ž</v>
      </c>
      <c r="H53" s="3" t="s">
        <v>86</v>
      </c>
      <c r="I53" s="2" t="s">
        <v>93</v>
      </c>
      <c r="J53" s="8">
        <v>500</v>
      </c>
      <c r="K53" s="3"/>
    </row>
    <row r="54" spans="1:11" ht="32.25">
      <c r="A54" s="26">
        <v>5</v>
      </c>
      <c r="B54" s="26">
        <v>51</v>
      </c>
      <c r="C54" s="7" t="s">
        <v>5</v>
      </c>
      <c r="D54" s="2" t="s">
        <v>88</v>
      </c>
      <c r="E54" s="3" t="s">
        <v>42</v>
      </c>
      <c r="F54" s="2" t="s">
        <v>10</v>
      </c>
      <c r="G54" s="36" t="s">
        <v>201</v>
      </c>
      <c r="H54" s="3" t="s">
        <v>68</v>
      </c>
      <c r="I54" s="2" t="s">
        <v>15</v>
      </c>
      <c r="J54" s="8">
        <v>12500000</v>
      </c>
      <c r="K54" s="3"/>
    </row>
    <row r="55" spans="1:11" ht="47.25">
      <c r="A55" s="26">
        <v>5</v>
      </c>
      <c r="B55" s="26">
        <v>52</v>
      </c>
      <c r="C55" s="7" t="s">
        <v>5</v>
      </c>
      <c r="D55" s="2" t="s">
        <v>88</v>
      </c>
      <c r="E55" s="3" t="s">
        <v>42</v>
      </c>
      <c r="F55" s="2" t="s">
        <v>10</v>
      </c>
      <c r="G55" s="36" t="s">
        <v>201</v>
      </c>
      <c r="H55" s="3" t="s">
        <v>89</v>
      </c>
      <c r="I55" s="2" t="s">
        <v>8</v>
      </c>
      <c r="J55" s="8">
        <v>4500</v>
      </c>
      <c r="K55" s="3"/>
    </row>
    <row r="56" spans="1:11" ht="23.25">
      <c r="A56" s="26">
        <v>5</v>
      </c>
      <c r="B56" s="26">
        <v>53</v>
      </c>
      <c r="C56" s="7" t="s">
        <v>5</v>
      </c>
      <c r="D56" s="2" t="s">
        <v>88</v>
      </c>
      <c r="E56" s="3" t="s">
        <v>42</v>
      </c>
      <c r="F56" s="19" t="s">
        <v>6</v>
      </c>
      <c r="G56" s="36" t="s">
        <v>201</v>
      </c>
      <c r="H56" s="3" t="s">
        <v>69</v>
      </c>
      <c r="I56" s="2" t="s">
        <v>93</v>
      </c>
      <c r="J56" s="8">
        <v>5000</v>
      </c>
      <c r="K56" s="3"/>
    </row>
    <row r="57" spans="1:11" ht="32.25">
      <c r="A57" s="26">
        <v>5</v>
      </c>
      <c r="B57" s="26">
        <v>54</v>
      </c>
      <c r="C57" s="7" t="s">
        <v>5</v>
      </c>
      <c r="D57" s="2" t="s">
        <v>88</v>
      </c>
      <c r="E57" s="3" t="s">
        <v>42</v>
      </c>
      <c r="F57" s="2" t="s">
        <v>6</v>
      </c>
      <c r="G57" s="36" t="s">
        <v>201</v>
      </c>
      <c r="H57" s="3" t="s">
        <v>60</v>
      </c>
      <c r="I57" s="2" t="s">
        <v>93</v>
      </c>
      <c r="J57" s="8">
        <v>2000</v>
      </c>
      <c r="K57" s="3"/>
    </row>
    <row r="58" spans="1:11" ht="32.25">
      <c r="A58" s="26">
        <v>5</v>
      </c>
      <c r="B58" s="26">
        <v>55</v>
      </c>
      <c r="C58" s="7" t="s">
        <v>5</v>
      </c>
      <c r="D58" s="2" t="s">
        <v>88</v>
      </c>
      <c r="E58" s="3" t="s">
        <v>42</v>
      </c>
      <c r="F58" s="2" t="s">
        <v>25</v>
      </c>
      <c r="G58" s="36" t="s">
        <v>201</v>
      </c>
      <c r="H58" s="3" t="s">
        <v>57</v>
      </c>
      <c r="I58" s="2" t="s">
        <v>12</v>
      </c>
      <c r="J58" s="8">
        <v>42000</v>
      </c>
      <c r="K58" s="3"/>
    </row>
    <row r="59" spans="1:11" ht="32.25">
      <c r="A59" s="26">
        <v>5</v>
      </c>
      <c r="B59" s="26">
        <v>56</v>
      </c>
      <c r="C59" s="7" t="s">
        <v>5</v>
      </c>
      <c r="D59" s="2" t="s">
        <v>88</v>
      </c>
      <c r="E59" s="3" t="s">
        <v>42</v>
      </c>
      <c r="F59" s="2" t="s">
        <v>25</v>
      </c>
      <c r="G59" s="36" t="s">
        <v>201</v>
      </c>
      <c r="H59" s="3" t="s">
        <v>28</v>
      </c>
      <c r="I59" s="2" t="s">
        <v>12</v>
      </c>
      <c r="J59" s="8">
        <v>138000</v>
      </c>
      <c r="K59" s="3"/>
    </row>
    <row r="60" spans="1:11" ht="32.25">
      <c r="A60" s="26">
        <v>5</v>
      </c>
      <c r="B60" s="26">
        <v>57</v>
      </c>
      <c r="C60" s="7" t="s">
        <v>29</v>
      </c>
      <c r="D60" s="2" t="s">
        <v>88</v>
      </c>
      <c r="E60" s="3" t="s">
        <v>42</v>
      </c>
      <c r="F60" s="2" t="s">
        <v>23</v>
      </c>
      <c r="G60" s="36" t="s">
        <v>201</v>
      </c>
      <c r="H60" s="3" t="s">
        <v>30</v>
      </c>
      <c r="I60" s="2" t="s">
        <v>93</v>
      </c>
      <c r="J60" s="9">
        <v>0</v>
      </c>
      <c r="K60" s="28"/>
    </row>
    <row r="61" spans="1:11" ht="22.5">
      <c r="A61" s="26">
        <v>5</v>
      </c>
      <c r="B61" s="26">
        <v>58</v>
      </c>
      <c r="C61" s="7" t="s">
        <v>5</v>
      </c>
      <c r="D61" s="2" t="s">
        <v>88</v>
      </c>
      <c r="E61" s="3" t="s">
        <v>90</v>
      </c>
      <c r="F61" s="2" t="s">
        <v>10</v>
      </c>
      <c r="G61" s="33" t="str">
        <f>CHAR(139+1)</f>
        <v>Œ</v>
      </c>
      <c r="H61" s="3" t="s">
        <v>91</v>
      </c>
      <c r="I61" s="2" t="s">
        <v>15</v>
      </c>
      <c r="J61" s="8">
        <v>50000000</v>
      </c>
      <c r="K61" s="3"/>
    </row>
    <row r="62" spans="1:11" ht="76.5">
      <c r="A62" s="26">
        <v>5</v>
      </c>
      <c r="B62" s="26">
        <v>59</v>
      </c>
      <c r="C62" s="7" t="s">
        <v>5</v>
      </c>
      <c r="D62" s="2" t="s">
        <v>88</v>
      </c>
      <c r="E62" s="3" t="s">
        <v>92</v>
      </c>
      <c r="F62" s="2" t="s">
        <v>6</v>
      </c>
      <c r="G62" s="33" t="str">
        <f>CHAR(139+2)</f>
        <v></v>
      </c>
      <c r="H62" s="3" t="s">
        <v>94</v>
      </c>
      <c r="I62" s="2" t="s">
        <v>93</v>
      </c>
      <c r="J62" s="8">
        <v>8000</v>
      </c>
      <c r="K62" s="3" t="s">
        <v>99</v>
      </c>
    </row>
    <row r="63" spans="1:11" ht="46.5">
      <c r="A63" s="26">
        <v>5</v>
      </c>
      <c r="B63" s="26">
        <v>60</v>
      </c>
      <c r="C63" s="7" t="s">
        <v>5</v>
      </c>
      <c r="D63" s="2" t="s">
        <v>88</v>
      </c>
      <c r="E63" s="3" t="s">
        <v>92</v>
      </c>
      <c r="F63" s="2" t="s">
        <v>23</v>
      </c>
      <c r="G63" s="33" t="str">
        <f>CHAR(139+3)</f>
        <v>Ž</v>
      </c>
      <c r="H63" s="3" t="s">
        <v>95</v>
      </c>
      <c r="I63" s="2" t="s">
        <v>96</v>
      </c>
      <c r="J63" s="8">
        <v>0</v>
      </c>
      <c r="K63" s="3"/>
    </row>
    <row r="64" spans="1:11" ht="32.25">
      <c r="A64" s="26">
        <v>6</v>
      </c>
      <c r="B64" s="26">
        <v>61</v>
      </c>
      <c r="C64" s="7" t="s">
        <v>5</v>
      </c>
      <c r="D64" s="2" t="s">
        <v>97</v>
      </c>
      <c r="E64" s="3" t="s">
        <v>42</v>
      </c>
      <c r="F64" s="2" t="s">
        <v>10</v>
      </c>
      <c r="G64" s="36" t="s">
        <v>201</v>
      </c>
      <c r="H64" s="3" t="s">
        <v>68</v>
      </c>
      <c r="I64" s="2" t="s">
        <v>15</v>
      </c>
      <c r="J64" s="8">
        <v>16500000</v>
      </c>
      <c r="K64" s="3"/>
    </row>
    <row r="65" spans="1:11" ht="32.25">
      <c r="A65" s="26">
        <v>6</v>
      </c>
      <c r="B65" s="26">
        <v>62</v>
      </c>
      <c r="C65" s="7" t="s">
        <v>5</v>
      </c>
      <c r="D65" s="2" t="s">
        <v>97</v>
      </c>
      <c r="E65" s="3" t="s">
        <v>42</v>
      </c>
      <c r="F65" s="2" t="s">
        <v>6</v>
      </c>
      <c r="G65" s="36" t="s">
        <v>201</v>
      </c>
      <c r="H65" s="3" t="s">
        <v>98</v>
      </c>
      <c r="I65" s="2" t="s">
        <v>93</v>
      </c>
      <c r="J65" s="8">
        <v>4000</v>
      </c>
      <c r="K65" s="3" t="s">
        <v>99</v>
      </c>
    </row>
    <row r="66" spans="1:11" ht="32.25">
      <c r="A66" s="26">
        <v>6</v>
      </c>
      <c r="B66" s="26">
        <v>63</v>
      </c>
      <c r="C66" s="7" t="s">
        <v>5</v>
      </c>
      <c r="D66" s="2" t="s">
        <v>97</v>
      </c>
      <c r="E66" s="3" t="s">
        <v>42</v>
      </c>
      <c r="F66" s="2" t="s">
        <v>25</v>
      </c>
      <c r="G66" s="36" t="s">
        <v>201</v>
      </c>
      <c r="H66" s="3" t="s">
        <v>57</v>
      </c>
      <c r="I66" s="2" t="s">
        <v>12</v>
      </c>
      <c r="J66" s="8">
        <v>70000</v>
      </c>
      <c r="K66" s="3"/>
    </row>
    <row r="67" spans="1:11" ht="32.25">
      <c r="A67" s="26">
        <v>6</v>
      </c>
      <c r="B67" s="26">
        <v>64</v>
      </c>
      <c r="C67" s="7" t="s">
        <v>5</v>
      </c>
      <c r="D67" s="2" t="s">
        <v>97</v>
      </c>
      <c r="E67" s="3" t="s">
        <v>42</v>
      </c>
      <c r="F67" s="2" t="s">
        <v>25</v>
      </c>
      <c r="G67" s="36" t="s">
        <v>201</v>
      </c>
      <c r="H67" s="3" t="s">
        <v>28</v>
      </c>
      <c r="I67" s="2" t="s">
        <v>12</v>
      </c>
      <c r="J67" s="8">
        <v>230000</v>
      </c>
      <c r="K67" s="3"/>
    </row>
    <row r="68" spans="1:11" ht="32.25">
      <c r="A68" s="26">
        <v>6</v>
      </c>
      <c r="B68" s="26">
        <v>65</v>
      </c>
      <c r="C68" s="7" t="s">
        <v>5</v>
      </c>
      <c r="D68" s="2" t="s">
        <v>97</v>
      </c>
      <c r="E68" s="3" t="s">
        <v>42</v>
      </c>
      <c r="F68" s="2" t="s">
        <v>23</v>
      </c>
      <c r="G68" s="36" t="s">
        <v>201</v>
      </c>
      <c r="H68" s="3" t="s">
        <v>30</v>
      </c>
      <c r="I68" s="2" t="s">
        <v>8</v>
      </c>
      <c r="J68" s="8">
        <v>0</v>
      </c>
      <c r="K68" s="3"/>
    </row>
    <row r="69" spans="1:11" ht="22.5">
      <c r="A69" s="26">
        <v>6</v>
      </c>
      <c r="B69" s="26">
        <v>66</v>
      </c>
      <c r="C69" s="7" t="s">
        <v>5</v>
      </c>
      <c r="D69" s="2" t="s">
        <v>97</v>
      </c>
      <c r="E69" s="3" t="s">
        <v>100</v>
      </c>
      <c r="F69" s="2" t="s">
        <v>10</v>
      </c>
      <c r="G69" s="33" t="str">
        <f>CHAR(139+1)</f>
        <v>Œ</v>
      </c>
      <c r="H69" s="3" t="s">
        <v>101</v>
      </c>
      <c r="I69" s="2" t="s">
        <v>12</v>
      </c>
      <c r="J69" s="8">
        <v>500000</v>
      </c>
      <c r="K69" s="3"/>
    </row>
    <row r="70" spans="1:11" ht="91.5">
      <c r="A70" s="26">
        <v>6</v>
      </c>
      <c r="B70" s="26">
        <v>67</v>
      </c>
      <c r="C70" s="7" t="s">
        <v>5</v>
      </c>
      <c r="D70" s="2" t="s">
        <v>97</v>
      </c>
      <c r="E70" s="3" t="s">
        <v>100</v>
      </c>
      <c r="F70" s="2" t="s">
        <v>23</v>
      </c>
      <c r="G70" s="33" t="str">
        <f>CHAR(139+1)</f>
        <v>Œ</v>
      </c>
      <c r="H70" s="3" t="s">
        <v>102</v>
      </c>
      <c r="I70" s="22" t="s">
        <v>8</v>
      </c>
      <c r="J70" s="22">
        <v>0</v>
      </c>
      <c r="K70" s="3"/>
    </row>
    <row r="71" spans="1:11" ht="31.5">
      <c r="A71" s="26">
        <v>6</v>
      </c>
      <c r="B71" s="26">
        <v>68</v>
      </c>
      <c r="C71" s="7" t="s">
        <v>5</v>
      </c>
      <c r="D71" s="2" t="s">
        <v>97</v>
      </c>
      <c r="E71" s="3" t="s">
        <v>103</v>
      </c>
      <c r="F71" s="2" t="s">
        <v>10</v>
      </c>
      <c r="G71" s="33" t="str">
        <f>CHAR(139+2)</f>
        <v></v>
      </c>
      <c r="H71" s="3" t="s">
        <v>43</v>
      </c>
      <c r="I71" s="22" t="s">
        <v>8</v>
      </c>
      <c r="J71" s="22">
        <v>6000</v>
      </c>
      <c r="K71" s="3"/>
    </row>
    <row r="72" spans="1:11" ht="31.5">
      <c r="A72" s="26">
        <v>6</v>
      </c>
      <c r="B72" s="26">
        <v>69</v>
      </c>
      <c r="C72" s="7" t="s">
        <v>5</v>
      </c>
      <c r="D72" s="2" t="s">
        <v>97</v>
      </c>
      <c r="E72" s="3" t="s">
        <v>103</v>
      </c>
      <c r="F72" s="2" t="s">
        <v>6</v>
      </c>
      <c r="G72" s="33" t="str">
        <f>CHAR(139+2)</f>
        <v></v>
      </c>
      <c r="H72" s="3" t="s">
        <v>60</v>
      </c>
      <c r="I72" s="2" t="s">
        <v>93</v>
      </c>
      <c r="J72" s="8">
        <v>2000</v>
      </c>
      <c r="K72" s="3" t="s">
        <v>99</v>
      </c>
    </row>
    <row r="73" spans="1:11" ht="61.5">
      <c r="A73" s="26">
        <v>6</v>
      </c>
      <c r="B73" s="26">
        <v>70</v>
      </c>
      <c r="C73" s="7" t="s">
        <v>5</v>
      </c>
      <c r="D73" s="2" t="s">
        <v>97</v>
      </c>
      <c r="E73" s="3" t="s">
        <v>104</v>
      </c>
      <c r="F73" s="2" t="s">
        <v>10</v>
      </c>
      <c r="G73" s="33" t="str">
        <f>CHAR(139+3)</f>
        <v>Ž</v>
      </c>
      <c r="H73" s="3" t="s">
        <v>105</v>
      </c>
      <c r="I73" s="2" t="s">
        <v>15</v>
      </c>
      <c r="J73" s="8">
        <v>30000000</v>
      </c>
      <c r="K73" s="3"/>
    </row>
    <row r="74" spans="1:11" ht="61.5">
      <c r="A74" s="26">
        <v>6</v>
      </c>
      <c r="B74" s="26">
        <v>71</v>
      </c>
      <c r="C74" s="7" t="s">
        <v>5</v>
      </c>
      <c r="D74" s="2" t="s">
        <v>97</v>
      </c>
      <c r="E74" s="3" t="s">
        <v>104</v>
      </c>
      <c r="F74" s="2" t="s">
        <v>23</v>
      </c>
      <c r="G74" s="33" t="str">
        <f>CHAR(139+3)</f>
        <v>Ž</v>
      </c>
      <c r="H74" s="3" t="s">
        <v>180</v>
      </c>
      <c r="I74" s="2" t="s">
        <v>12</v>
      </c>
      <c r="J74" s="8">
        <v>0</v>
      </c>
      <c r="K74" s="3"/>
    </row>
    <row r="75" spans="1:11" ht="76.5">
      <c r="A75" s="26">
        <v>6</v>
      </c>
      <c r="B75" s="26">
        <v>72</v>
      </c>
      <c r="C75" s="7" t="s">
        <v>5</v>
      </c>
      <c r="D75" s="2" t="s">
        <v>97</v>
      </c>
      <c r="E75" s="3" t="s">
        <v>104</v>
      </c>
      <c r="F75" s="2" t="s">
        <v>6</v>
      </c>
      <c r="G75" s="33" t="str">
        <f>CHAR(139+3)</f>
        <v>Ž</v>
      </c>
      <c r="H75" s="3" t="s">
        <v>106</v>
      </c>
      <c r="I75" s="2" t="s">
        <v>93</v>
      </c>
      <c r="J75" s="22">
        <v>2000</v>
      </c>
      <c r="K75" s="3"/>
    </row>
    <row r="76" spans="1:11" ht="76.5">
      <c r="A76" s="26">
        <v>6</v>
      </c>
      <c r="B76" s="26">
        <v>73</v>
      </c>
      <c r="C76" s="7" t="s">
        <v>5</v>
      </c>
      <c r="D76" s="2" t="s">
        <v>97</v>
      </c>
      <c r="E76" s="3" t="s">
        <v>104</v>
      </c>
      <c r="F76" s="2" t="s">
        <v>6</v>
      </c>
      <c r="G76" s="33" t="str">
        <f>CHAR(139+3)</f>
        <v>Ž</v>
      </c>
      <c r="H76" s="3" t="s">
        <v>107</v>
      </c>
      <c r="I76" s="2" t="s">
        <v>15</v>
      </c>
      <c r="J76" s="8">
        <v>1900000</v>
      </c>
      <c r="K76" s="3"/>
    </row>
    <row r="77" spans="1:11" ht="91.5">
      <c r="A77" s="26">
        <v>6</v>
      </c>
      <c r="B77" s="26">
        <v>74</v>
      </c>
      <c r="C77" s="7" t="s">
        <v>5</v>
      </c>
      <c r="D77" s="2" t="s">
        <v>97</v>
      </c>
      <c r="E77" s="3" t="s">
        <v>108</v>
      </c>
      <c r="F77" s="2" t="s">
        <v>10</v>
      </c>
      <c r="G77" s="33" t="str">
        <f>CHAR(139+4)</f>
        <v></v>
      </c>
      <c r="H77" s="3" t="s">
        <v>109</v>
      </c>
      <c r="I77" s="2" t="s">
        <v>12</v>
      </c>
      <c r="J77" s="8">
        <v>198000</v>
      </c>
      <c r="K77" s="3"/>
    </row>
    <row r="78" spans="1:11" ht="31.5">
      <c r="A78" s="26">
        <v>6</v>
      </c>
      <c r="B78" s="26">
        <v>75</v>
      </c>
      <c r="C78" s="7" t="s">
        <v>5</v>
      </c>
      <c r="D78" s="2" t="s">
        <v>97</v>
      </c>
      <c r="E78" s="3" t="s">
        <v>108</v>
      </c>
      <c r="F78" s="2" t="s">
        <v>6</v>
      </c>
      <c r="G78" s="33" t="str">
        <f>CHAR(139+4)</f>
        <v></v>
      </c>
      <c r="H78" s="3" t="s">
        <v>167</v>
      </c>
      <c r="I78" s="2" t="s">
        <v>93</v>
      </c>
      <c r="J78" s="8">
        <v>5000</v>
      </c>
      <c r="K78" s="3" t="s">
        <v>99</v>
      </c>
    </row>
    <row r="79" spans="1:11" ht="46.5">
      <c r="A79" s="26">
        <v>6</v>
      </c>
      <c r="B79" s="26">
        <v>76</v>
      </c>
      <c r="C79" s="7" t="s">
        <v>5</v>
      </c>
      <c r="D79" s="2" t="s">
        <v>97</v>
      </c>
      <c r="E79" s="3" t="s">
        <v>166</v>
      </c>
      <c r="F79" s="2" t="s">
        <v>23</v>
      </c>
      <c r="G79" s="33" t="str">
        <f>CHAR(139+4)</f>
        <v></v>
      </c>
      <c r="H79" s="3" t="s">
        <v>95</v>
      </c>
      <c r="I79" s="2" t="s">
        <v>96</v>
      </c>
      <c r="J79" s="8">
        <v>0</v>
      </c>
      <c r="K79" s="3"/>
    </row>
    <row r="80" spans="1:11" ht="32.25">
      <c r="A80" s="26">
        <v>7</v>
      </c>
      <c r="B80" s="26">
        <v>77</v>
      </c>
      <c r="C80" s="7" t="s">
        <v>5</v>
      </c>
      <c r="D80" s="2" t="s">
        <v>111</v>
      </c>
      <c r="E80" s="3" t="s">
        <v>42</v>
      </c>
      <c r="F80" s="2" t="s">
        <v>10</v>
      </c>
      <c r="G80" s="36" t="s">
        <v>201</v>
      </c>
      <c r="H80" s="3" t="s">
        <v>68</v>
      </c>
      <c r="I80" s="2" t="s">
        <v>15</v>
      </c>
      <c r="J80" s="8">
        <v>14000000</v>
      </c>
      <c r="K80" s="3"/>
    </row>
    <row r="81" spans="1:11" ht="32.25">
      <c r="A81" s="26">
        <v>7</v>
      </c>
      <c r="B81" s="26">
        <v>78</v>
      </c>
      <c r="C81" s="7" t="s">
        <v>5</v>
      </c>
      <c r="D81" s="2" t="s">
        <v>111</v>
      </c>
      <c r="E81" s="3" t="s">
        <v>42</v>
      </c>
      <c r="F81" s="2" t="s">
        <v>10</v>
      </c>
      <c r="G81" s="36" t="s">
        <v>201</v>
      </c>
      <c r="H81" s="3" t="s">
        <v>43</v>
      </c>
      <c r="I81" s="2" t="s">
        <v>8</v>
      </c>
      <c r="J81" s="8">
        <v>5000</v>
      </c>
      <c r="K81" s="3"/>
    </row>
    <row r="82" spans="1:11" ht="32.25">
      <c r="A82" s="26">
        <v>7</v>
      </c>
      <c r="B82" s="26">
        <v>79</v>
      </c>
      <c r="C82" s="7" t="s">
        <v>5</v>
      </c>
      <c r="D82" s="2" t="s">
        <v>111</v>
      </c>
      <c r="E82" s="3" t="s">
        <v>42</v>
      </c>
      <c r="F82" s="2" t="s">
        <v>6</v>
      </c>
      <c r="G82" s="36" t="s">
        <v>201</v>
      </c>
      <c r="H82" s="3" t="s">
        <v>60</v>
      </c>
      <c r="I82" s="2" t="s">
        <v>93</v>
      </c>
      <c r="J82" s="23">
        <v>2000</v>
      </c>
      <c r="K82" s="3" t="s">
        <v>99</v>
      </c>
    </row>
    <row r="83" spans="1:11" ht="23.25">
      <c r="A83" s="26">
        <v>7</v>
      </c>
      <c r="B83" s="26">
        <v>80</v>
      </c>
      <c r="C83" s="7" t="s">
        <v>5</v>
      </c>
      <c r="D83" s="2" t="s">
        <v>111</v>
      </c>
      <c r="E83" s="3" t="s">
        <v>42</v>
      </c>
      <c r="F83" s="2" t="s">
        <v>6</v>
      </c>
      <c r="G83" s="36" t="s">
        <v>201</v>
      </c>
      <c r="H83" s="3" t="s">
        <v>69</v>
      </c>
      <c r="I83" s="2" t="s">
        <v>93</v>
      </c>
      <c r="J83" s="8">
        <v>4000</v>
      </c>
      <c r="K83" s="3" t="s">
        <v>99</v>
      </c>
    </row>
    <row r="84" spans="1:11" ht="32.25">
      <c r="A84" s="26">
        <v>7</v>
      </c>
      <c r="B84" s="26">
        <v>81</v>
      </c>
      <c r="C84" s="7" t="s">
        <v>5</v>
      </c>
      <c r="D84" s="2" t="s">
        <v>111</v>
      </c>
      <c r="E84" s="3" t="s">
        <v>42</v>
      </c>
      <c r="F84" s="2" t="s">
        <v>25</v>
      </c>
      <c r="G84" s="36" t="s">
        <v>201</v>
      </c>
      <c r="H84" s="3" t="s">
        <v>57</v>
      </c>
      <c r="I84" s="2" t="s">
        <v>12</v>
      </c>
      <c r="J84" s="8">
        <v>98000</v>
      </c>
      <c r="K84" s="3"/>
    </row>
    <row r="85" spans="1:11" ht="32.25">
      <c r="A85" s="26">
        <v>7</v>
      </c>
      <c r="B85" s="26">
        <v>82</v>
      </c>
      <c r="C85" s="7" t="s">
        <v>5</v>
      </c>
      <c r="D85" s="2" t="s">
        <v>111</v>
      </c>
      <c r="E85" s="3" t="s">
        <v>42</v>
      </c>
      <c r="F85" s="2" t="s">
        <v>25</v>
      </c>
      <c r="G85" s="36" t="s">
        <v>201</v>
      </c>
      <c r="H85" s="3" t="s">
        <v>28</v>
      </c>
      <c r="I85" s="2" t="s">
        <v>12</v>
      </c>
      <c r="J85" s="8">
        <v>322000</v>
      </c>
      <c r="K85" s="3"/>
    </row>
    <row r="86" spans="1:11" ht="32.25">
      <c r="A86" s="26">
        <v>7</v>
      </c>
      <c r="B86" s="26">
        <v>83</v>
      </c>
      <c r="C86" s="7" t="s">
        <v>5</v>
      </c>
      <c r="D86" s="2" t="s">
        <v>111</v>
      </c>
      <c r="E86" s="3" t="s">
        <v>42</v>
      </c>
      <c r="F86" s="2" t="s">
        <v>23</v>
      </c>
      <c r="G86" s="36" t="s">
        <v>201</v>
      </c>
      <c r="H86" s="3" t="s">
        <v>30</v>
      </c>
      <c r="I86" s="2" t="s">
        <v>8</v>
      </c>
      <c r="J86" s="8">
        <v>0</v>
      </c>
      <c r="K86" s="3"/>
    </row>
    <row r="87" spans="1:11" ht="46.5">
      <c r="A87" s="26">
        <v>7</v>
      </c>
      <c r="B87" s="26">
        <v>84</v>
      </c>
      <c r="C87" s="7" t="s">
        <v>5</v>
      </c>
      <c r="D87" s="2" t="s">
        <v>111</v>
      </c>
      <c r="E87" s="3" t="s">
        <v>112</v>
      </c>
      <c r="F87" s="2" t="s">
        <v>10</v>
      </c>
      <c r="G87" s="33" t="str">
        <f>CHAR(139+1)</f>
        <v>Œ</v>
      </c>
      <c r="H87" s="3" t="s">
        <v>184</v>
      </c>
      <c r="I87" s="2" t="s">
        <v>8</v>
      </c>
      <c r="J87" s="8">
        <v>30000</v>
      </c>
      <c r="K87" s="3"/>
    </row>
    <row r="88" spans="1:11" ht="46.5">
      <c r="A88" s="26">
        <v>7</v>
      </c>
      <c r="B88" s="26">
        <v>85</v>
      </c>
      <c r="C88" s="7" t="s">
        <v>5</v>
      </c>
      <c r="D88" s="2" t="s">
        <v>111</v>
      </c>
      <c r="E88" s="3" t="s">
        <v>181</v>
      </c>
      <c r="F88" s="2" t="s">
        <v>6</v>
      </c>
      <c r="G88" s="33" t="str">
        <f>CHAR(139+2)</f>
        <v></v>
      </c>
      <c r="H88" s="2" t="s">
        <v>113</v>
      </c>
      <c r="I88" s="2" t="s">
        <v>93</v>
      </c>
      <c r="J88" s="8">
        <v>500</v>
      </c>
      <c r="K88" s="3" t="s">
        <v>99</v>
      </c>
    </row>
    <row r="89" spans="1:11" ht="76.5">
      <c r="A89" s="26">
        <v>7</v>
      </c>
      <c r="B89" s="26">
        <v>86</v>
      </c>
      <c r="C89" s="7" t="s">
        <v>5</v>
      </c>
      <c r="D89" s="2" t="s">
        <v>111</v>
      </c>
      <c r="E89" s="3" t="s">
        <v>182</v>
      </c>
      <c r="F89" s="2" t="s">
        <v>6</v>
      </c>
      <c r="G89" s="33" t="str">
        <f>CHAR(139+2)</f>
        <v></v>
      </c>
      <c r="H89" s="3" t="s">
        <v>183</v>
      </c>
      <c r="I89" s="2" t="s">
        <v>93</v>
      </c>
      <c r="J89" s="8">
        <v>0</v>
      </c>
      <c r="K89" s="3"/>
    </row>
    <row r="90" spans="1:11" ht="76.5">
      <c r="A90" s="26">
        <v>7</v>
      </c>
      <c r="B90" s="26">
        <v>87</v>
      </c>
      <c r="C90" s="7" t="s">
        <v>5</v>
      </c>
      <c r="D90" s="2" t="s">
        <v>111</v>
      </c>
      <c r="E90" s="3" t="s">
        <v>114</v>
      </c>
      <c r="F90" s="2" t="s">
        <v>10</v>
      </c>
      <c r="G90" s="33" t="str">
        <f>CHAR(139+3)</f>
        <v>Ž</v>
      </c>
      <c r="H90" s="3" t="s">
        <v>115</v>
      </c>
      <c r="I90" s="2" t="s">
        <v>15</v>
      </c>
      <c r="J90" s="8">
        <v>44000</v>
      </c>
      <c r="K90" s="3"/>
    </row>
    <row r="91" spans="1:11" ht="106.5">
      <c r="A91" s="26">
        <v>7</v>
      </c>
      <c r="B91" s="26">
        <v>88</v>
      </c>
      <c r="C91" s="7" t="s">
        <v>5</v>
      </c>
      <c r="D91" s="2" t="s">
        <v>111</v>
      </c>
      <c r="E91" s="3" t="s">
        <v>116</v>
      </c>
      <c r="F91" s="2" t="s">
        <v>6</v>
      </c>
      <c r="G91" s="33" t="str">
        <f>CHAR(139+5)</f>
        <v></v>
      </c>
      <c r="H91" s="3" t="s">
        <v>168</v>
      </c>
      <c r="I91" s="2" t="s">
        <v>93</v>
      </c>
      <c r="J91" s="8">
        <v>3000</v>
      </c>
      <c r="K91" s="3" t="s">
        <v>99</v>
      </c>
    </row>
    <row r="92" spans="1:11" ht="46.5">
      <c r="A92" s="26">
        <v>7</v>
      </c>
      <c r="B92" s="26">
        <v>89</v>
      </c>
      <c r="C92" s="7" t="s">
        <v>5</v>
      </c>
      <c r="D92" s="2" t="s">
        <v>111</v>
      </c>
      <c r="E92" s="3" t="s">
        <v>118</v>
      </c>
      <c r="F92" s="2" t="s">
        <v>23</v>
      </c>
      <c r="G92" s="33" t="str">
        <f>CHAR(139+4)</f>
        <v></v>
      </c>
      <c r="H92" s="3" t="s">
        <v>117</v>
      </c>
      <c r="I92" s="2" t="s">
        <v>15</v>
      </c>
      <c r="J92" s="8">
        <v>0</v>
      </c>
      <c r="K92" s="3"/>
    </row>
    <row r="93" spans="1:11" ht="46.5">
      <c r="A93" s="26">
        <v>7</v>
      </c>
      <c r="B93" s="26">
        <v>90</v>
      </c>
      <c r="C93" s="7" t="s">
        <v>29</v>
      </c>
      <c r="D93" s="2" t="s">
        <v>111</v>
      </c>
      <c r="E93" s="3" t="s">
        <v>185</v>
      </c>
      <c r="F93" s="2" t="s">
        <v>23</v>
      </c>
      <c r="G93" s="33" t="str">
        <f>CHAR(139+4)</f>
        <v></v>
      </c>
      <c r="H93" s="3" t="s">
        <v>169</v>
      </c>
      <c r="I93" s="2" t="s">
        <v>15</v>
      </c>
      <c r="J93" s="8">
        <v>0</v>
      </c>
      <c r="K93" s="3"/>
    </row>
    <row r="94" spans="1:11" ht="61.5">
      <c r="A94" s="26">
        <v>7</v>
      </c>
      <c r="B94" s="26">
        <v>91</v>
      </c>
      <c r="C94" s="7" t="s">
        <v>5</v>
      </c>
      <c r="D94" s="2" t="s">
        <v>111</v>
      </c>
      <c r="E94" s="3" t="s">
        <v>186</v>
      </c>
      <c r="F94" s="2" t="s">
        <v>6</v>
      </c>
      <c r="G94" s="33" t="str">
        <f>CHAR(139+5)</f>
        <v></v>
      </c>
      <c r="H94" s="3" t="s">
        <v>170</v>
      </c>
      <c r="I94" s="2" t="s">
        <v>93</v>
      </c>
      <c r="J94" s="8">
        <v>1000</v>
      </c>
      <c r="K94" s="3"/>
    </row>
    <row r="95" spans="1:11" ht="46.5">
      <c r="A95" s="26">
        <v>7</v>
      </c>
      <c r="B95" s="26">
        <v>92</v>
      </c>
      <c r="C95" s="7" t="s">
        <v>5</v>
      </c>
      <c r="D95" s="2" t="s">
        <v>111</v>
      </c>
      <c r="E95" s="3" t="s">
        <v>119</v>
      </c>
      <c r="F95" s="2" t="s">
        <v>6</v>
      </c>
      <c r="G95" s="33" t="str">
        <f>CHAR(139+6)</f>
        <v>‘</v>
      </c>
      <c r="H95" s="3" t="s">
        <v>120</v>
      </c>
      <c r="I95" s="2" t="s">
        <v>15</v>
      </c>
      <c r="J95" s="8">
        <v>5000000</v>
      </c>
      <c r="K95" s="3"/>
    </row>
    <row r="96" spans="1:11" ht="76.5">
      <c r="A96" s="26">
        <v>7</v>
      </c>
      <c r="B96" s="26">
        <v>93</v>
      </c>
      <c r="C96" s="7" t="s">
        <v>5</v>
      </c>
      <c r="D96" s="2" t="s">
        <v>111</v>
      </c>
      <c r="E96" s="3" t="s">
        <v>121</v>
      </c>
      <c r="F96" s="2" t="s">
        <v>6</v>
      </c>
      <c r="G96" s="33" t="str">
        <f>CHAR(139+7)</f>
        <v>’</v>
      </c>
      <c r="H96" s="3" t="s">
        <v>122</v>
      </c>
      <c r="I96" s="2" t="s">
        <v>8</v>
      </c>
      <c r="J96" s="8">
        <v>5000</v>
      </c>
      <c r="K96" s="3" t="s">
        <v>99</v>
      </c>
    </row>
    <row r="97" spans="1:11" ht="32.25">
      <c r="A97" s="26">
        <v>8</v>
      </c>
      <c r="B97" s="26">
        <v>94</v>
      </c>
      <c r="C97" s="7" t="s">
        <v>5</v>
      </c>
      <c r="D97" s="7" t="s">
        <v>123</v>
      </c>
      <c r="E97" s="3" t="s">
        <v>42</v>
      </c>
      <c r="F97" s="2" t="s">
        <v>10</v>
      </c>
      <c r="G97" s="36" t="s">
        <v>201</v>
      </c>
      <c r="H97" s="3" t="s">
        <v>68</v>
      </c>
      <c r="I97" s="2" t="s">
        <v>15</v>
      </c>
      <c r="J97" s="8">
        <v>3300000</v>
      </c>
      <c r="K97" s="3"/>
    </row>
    <row r="98" spans="1:11" ht="32.25">
      <c r="A98" s="26">
        <v>8</v>
      </c>
      <c r="B98" s="26">
        <v>95</v>
      </c>
      <c r="C98" s="7" t="s">
        <v>5</v>
      </c>
      <c r="D98" s="7" t="s">
        <v>123</v>
      </c>
      <c r="E98" s="3" t="s">
        <v>42</v>
      </c>
      <c r="F98" s="2" t="s">
        <v>10</v>
      </c>
      <c r="G98" s="36" t="s">
        <v>201</v>
      </c>
      <c r="H98" s="3" t="s">
        <v>43</v>
      </c>
      <c r="I98" s="2" t="s">
        <v>8</v>
      </c>
      <c r="J98" s="8">
        <v>2400</v>
      </c>
      <c r="K98" s="3"/>
    </row>
    <row r="99" spans="1:11" ht="47.25">
      <c r="A99" s="26">
        <v>8</v>
      </c>
      <c r="B99" s="26">
        <v>96</v>
      </c>
      <c r="C99" s="7" t="s">
        <v>5</v>
      </c>
      <c r="D99" s="7" t="s">
        <v>123</v>
      </c>
      <c r="E99" s="3" t="s">
        <v>42</v>
      </c>
      <c r="F99" s="2" t="s">
        <v>10</v>
      </c>
      <c r="G99" s="36" t="s">
        <v>201</v>
      </c>
      <c r="H99" s="3" t="s">
        <v>89</v>
      </c>
      <c r="I99" s="2" t="s">
        <v>8</v>
      </c>
      <c r="J99" s="8">
        <v>8000</v>
      </c>
      <c r="K99" s="3"/>
    </row>
    <row r="100" spans="1:11" ht="32.25">
      <c r="A100" s="26">
        <v>8</v>
      </c>
      <c r="B100" s="26">
        <v>97</v>
      </c>
      <c r="C100" s="7" t="s">
        <v>5</v>
      </c>
      <c r="D100" s="7" t="s">
        <v>123</v>
      </c>
      <c r="E100" s="3" t="s">
        <v>42</v>
      </c>
      <c r="F100" s="2" t="s">
        <v>6</v>
      </c>
      <c r="G100" s="36" t="s">
        <v>201</v>
      </c>
      <c r="H100" s="3" t="s">
        <v>60</v>
      </c>
      <c r="I100" s="2" t="s">
        <v>93</v>
      </c>
      <c r="J100" s="23">
        <v>2000</v>
      </c>
      <c r="K100" s="3" t="s">
        <v>99</v>
      </c>
    </row>
    <row r="101" spans="1:11" ht="23.25">
      <c r="A101" s="26">
        <v>8</v>
      </c>
      <c r="B101" s="26">
        <v>98</v>
      </c>
      <c r="C101" s="7" t="s">
        <v>5</v>
      </c>
      <c r="D101" s="7" t="s">
        <v>123</v>
      </c>
      <c r="E101" s="3" t="s">
        <v>42</v>
      </c>
      <c r="F101" s="2" t="s">
        <v>6</v>
      </c>
      <c r="G101" s="36" t="s">
        <v>201</v>
      </c>
      <c r="H101" s="3" t="s">
        <v>69</v>
      </c>
      <c r="I101" s="2" t="s">
        <v>93</v>
      </c>
      <c r="J101" s="8">
        <v>5000</v>
      </c>
      <c r="K101" s="3"/>
    </row>
    <row r="102" spans="1:11" ht="47.25">
      <c r="A102" s="26">
        <v>8</v>
      </c>
      <c r="B102" s="26">
        <v>99</v>
      </c>
      <c r="C102" s="7" t="s">
        <v>5</v>
      </c>
      <c r="D102" s="7" t="s">
        <v>123</v>
      </c>
      <c r="E102" s="3" t="s">
        <v>42</v>
      </c>
      <c r="F102" s="2" t="s">
        <v>6</v>
      </c>
      <c r="G102" s="36" t="s">
        <v>201</v>
      </c>
      <c r="H102" s="3" t="s">
        <v>187</v>
      </c>
      <c r="I102" s="2" t="s">
        <v>8</v>
      </c>
      <c r="J102" s="23">
        <v>0</v>
      </c>
      <c r="K102" s="3"/>
    </row>
    <row r="103" spans="1:11" ht="62.25">
      <c r="A103" s="26">
        <v>8</v>
      </c>
      <c r="B103" s="26">
        <v>100</v>
      </c>
      <c r="C103" s="7" t="s">
        <v>5</v>
      </c>
      <c r="D103" s="7" t="s">
        <v>123</v>
      </c>
      <c r="E103" s="3" t="s">
        <v>42</v>
      </c>
      <c r="F103" s="2" t="s">
        <v>23</v>
      </c>
      <c r="G103" s="36" t="s">
        <v>201</v>
      </c>
      <c r="H103" s="3" t="s">
        <v>124</v>
      </c>
      <c r="I103" s="2" t="s">
        <v>15</v>
      </c>
      <c r="J103" s="8">
        <v>0</v>
      </c>
      <c r="K103" s="3"/>
    </row>
    <row r="104" spans="1:11" ht="62.25">
      <c r="A104" s="26">
        <v>8</v>
      </c>
      <c r="B104" s="26">
        <v>101</v>
      </c>
      <c r="C104" s="7" t="s">
        <v>5</v>
      </c>
      <c r="D104" s="7" t="s">
        <v>123</v>
      </c>
      <c r="E104" s="3" t="s">
        <v>42</v>
      </c>
      <c r="F104" s="24" t="s">
        <v>23</v>
      </c>
      <c r="G104" s="36" t="s">
        <v>201</v>
      </c>
      <c r="H104" s="3" t="s">
        <v>188</v>
      </c>
      <c r="I104" s="2" t="s">
        <v>8</v>
      </c>
      <c r="J104" s="8">
        <v>0</v>
      </c>
      <c r="K104" s="29"/>
    </row>
    <row r="105" spans="1:11" ht="46.5">
      <c r="A105" s="26">
        <v>8</v>
      </c>
      <c r="B105" s="26">
        <v>102</v>
      </c>
      <c r="C105" s="7" t="s">
        <v>5</v>
      </c>
      <c r="D105" s="7" t="s">
        <v>123</v>
      </c>
      <c r="E105" s="7" t="s">
        <v>203</v>
      </c>
      <c r="F105" s="24" t="s">
        <v>23</v>
      </c>
      <c r="G105" s="33" t="str">
        <f>CHAR(139+1)</f>
        <v>Œ</v>
      </c>
      <c r="H105" s="7" t="s">
        <v>202</v>
      </c>
      <c r="I105" s="2" t="s">
        <v>15</v>
      </c>
      <c r="J105" s="8">
        <v>0</v>
      </c>
      <c r="K105" s="29"/>
    </row>
    <row r="106" spans="1:11" ht="76.5">
      <c r="A106" s="26">
        <v>8</v>
      </c>
      <c r="B106" s="26">
        <v>103</v>
      </c>
      <c r="C106" s="7" t="s">
        <v>5</v>
      </c>
      <c r="D106" s="7" t="s">
        <v>123</v>
      </c>
      <c r="E106" s="3" t="s">
        <v>125</v>
      </c>
      <c r="F106" s="24" t="s">
        <v>25</v>
      </c>
      <c r="G106" s="33" t="str">
        <f>CHAR(139+3)</f>
        <v>Ž</v>
      </c>
      <c r="H106" s="3" t="s">
        <v>189</v>
      </c>
      <c r="I106" s="2" t="s">
        <v>12</v>
      </c>
      <c r="J106" s="8">
        <v>60000</v>
      </c>
      <c r="K106" s="29"/>
    </row>
    <row r="107" spans="1:11" ht="76.5">
      <c r="A107" s="26">
        <v>8</v>
      </c>
      <c r="B107" s="26">
        <v>104</v>
      </c>
      <c r="C107" s="7" t="s">
        <v>5</v>
      </c>
      <c r="D107" s="7" t="s">
        <v>123</v>
      </c>
      <c r="E107" s="3" t="s">
        <v>125</v>
      </c>
      <c r="F107" s="2" t="s">
        <v>6</v>
      </c>
      <c r="G107" s="33" t="str">
        <f>CHAR(139+3)</f>
        <v>Ž</v>
      </c>
      <c r="H107" s="3" t="s">
        <v>110</v>
      </c>
      <c r="I107" s="2" t="s">
        <v>93</v>
      </c>
      <c r="J107" s="8">
        <v>4000</v>
      </c>
      <c r="K107" s="3" t="s">
        <v>99</v>
      </c>
    </row>
    <row r="108" spans="1:11" ht="31.5">
      <c r="A108" s="26">
        <v>8</v>
      </c>
      <c r="B108" s="26">
        <v>105</v>
      </c>
      <c r="C108" s="7" t="s">
        <v>5</v>
      </c>
      <c r="D108" s="7" t="s">
        <v>123</v>
      </c>
      <c r="E108" s="3" t="s">
        <v>42</v>
      </c>
      <c r="F108" s="2" t="s">
        <v>25</v>
      </c>
      <c r="G108" s="33" t="str">
        <f>CHAR(139+3)</f>
        <v>Ž</v>
      </c>
      <c r="H108" s="3" t="s">
        <v>57</v>
      </c>
      <c r="I108" s="2" t="s">
        <v>12</v>
      </c>
      <c r="J108" s="8">
        <v>35000</v>
      </c>
      <c r="K108" s="3"/>
    </row>
    <row r="109" spans="1:11" ht="31.5">
      <c r="A109" s="26">
        <v>8</v>
      </c>
      <c r="B109" s="26">
        <v>106</v>
      </c>
      <c r="C109" s="7" t="s">
        <v>5</v>
      </c>
      <c r="D109" s="7" t="s">
        <v>123</v>
      </c>
      <c r="E109" s="3" t="s">
        <v>42</v>
      </c>
      <c r="F109" s="2" t="s">
        <v>25</v>
      </c>
      <c r="G109" s="33" t="str">
        <f>CHAR(139+3)</f>
        <v>Ž</v>
      </c>
      <c r="H109" s="3" t="s">
        <v>28</v>
      </c>
      <c r="I109" s="2" t="s">
        <v>12</v>
      </c>
      <c r="J109" s="8">
        <v>115000</v>
      </c>
      <c r="K109" s="3"/>
    </row>
    <row r="110" spans="1:11" ht="32.25">
      <c r="A110" s="26">
        <v>9</v>
      </c>
      <c r="B110" s="26">
        <v>107</v>
      </c>
      <c r="C110" s="7" t="s">
        <v>5</v>
      </c>
      <c r="D110" s="2" t="s">
        <v>126</v>
      </c>
      <c r="E110" s="3" t="s">
        <v>42</v>
      </c>
      <c r="F110" s="2" t="s">
        <v>10</v>
      </c>
      <c r="G110" s="36" t="s">
        <v>201</v>
      </c>
      <c r="H110" s="14" t="s">
        <v>65</v>
      </c>
      <c r="I110" s="2" t="s">
        <v>15</v>
      </c>
      <c r="J110" s="8">
        <v>9000000</v>
      </c>
      <c r="K110" s="3"/>
    </row>
    <row r="111" spans="1:11" ht="32.25">
      <c r="A111" s="26">
        <v>9</v>
      </c>
      <c r="B111" s="26">
        <v>108</v>
      </c>
      <c r="C111" s="7" t="s">
        <v>5</v>
      </c>
      <c r="D111" s="2" t="s">
        <v>126</v>
      </c>
      <c r="E111" s="3" t="s">
        <v>42</v>
      </c>
      <c r="F111" s="2" t="s">
        <v>10</v>
      </c>
      <c r="G111" s="36" t="s">
        <v>201</v>
      </c>
      <c r="H111" s="3" t="s">
        <v>43</v>
      </c>
      <c r="I111" s="2" t="s">
        <v>8</v>
      </c>
      <c r="J111" s="8">
        <v>3400</v>
      </c>
      <c r="K111" s="3"/>
    </row>
    <row r="112" spans="1:11" ht="23.25">
      <c r="A112" s="26">
        <v>9</v>
      </c>
      <c r="B112" s="26">
        <v>109</v>
      </c>
      <c r="C112" s="7" t="s">
        <v>5</v>
      </c>
      <c r="D112" s="2" t="s">
        <v>126</v>
      </c>
      <c r="E112" s="3" t="s">
        <v>42</v>
      </c>
      <c r="F112" s="2" t="s">
        <v>6</v>
      </c>
      <c r="G112" s="36" t="s">
        <v>201</v>
      </c>
      <c r="H112" s="3" t="s">
        <v>69</v>
      </c>
      <c r="I112" s="2" t="s">
        <v>93</v>
      </c>
      <c r="J112" s="8">
        <v>5000</v>
      </c>
      <c r="K112" s="3" t="s">
        <v>99</v>
      </c>
    </row>
    <row r="113" spans="1:11" ht="32.25">
      <c r="A113" s="26">
        <v>9</v>
      </c>
      <c r="B113" s="26">
        <v>110</v>
      </c>
      <c r="C113" s="7" t="s">
        <v>5</v>
      </c>
      <c r="D113" s="2" t="s">
        <v>126</v>
      </c>
      <c r="E113" s="3" t="s">
        <v>42</v>
      </c>
      <c r="F113" s="2" t="s">
        <v>6</v>
      </c>
      <c r="G113" s="36" t="s">
        <v>201</v>
      </c>
      <c r="H113" s="3" t="s">
        <v>60</v>
      </c>
      <c r="I113" s="2" t="s">
        <v>93</v>
      </c>
      <c r="J113" s="23">
        <v>2000</v>
      </c>
      <c r="K113" s="3" t="s">
        <v>99</v>
      </c>
    </row>
    <row r="114" spans="1:11" ht="32.25">
      <c r="A114" s="26">
        <v>9</v>
      </c>
      <c r="B114" s="26">
        <v>111</v>
      </c>
      <c r="C114" s="7" t="s">
        <v>5</v>
      </c>
      <c r="D114" s="2" t="s">
        <v>126</v>
      </c>
      <c r="E114" s="3" t="s">
        <v>42</v>
      </c>
      <c r="F114" s="2" t="s">
        <v>25</v>
      </c>
      <c r="G114" s="36" t="s">
        <v>201</v>
      </c>
      <c r="H114" s="3" t="s">
        <v>57</v>
      </c>
      <c r="I114" s="2" t="s">
        <v>12</v>
      </c>
      <c r="J114" s="8">
        <v>105000</v>
      </c>
      <c r="K114" s="3"/>
    </row>
    <row r="115" spans="1:11" ht="32.25">
      <c r="A115" s="26">
        <v>9</v>
      </c>
      <c r="B115" s="26">
        <v>112</v>
      </c>
      <c r="C115" s="7" t="s">
        <v>5</v>
      </c>
      <c r="D115" s="2" t="s">
        <v>126</v>
      </c>
      <c r="E115" s="3" t="s">
        <v>42</v>
      </c>
      <c r="F115" s="2" t="s">
        <v>25</v>
      </c>
      <c r="G115" s="36" t="s">
        <v>201</v>
      </c>
      <c r="H115" s="3" t="s">
        <v>28</v>
      </c>
      <c r="I115" s="2" t="s">
        <v>12</v>
      </c>
      <c r="J115" s="8">
        <v>345000</v>
      </c>
      <c r="K115" s="3"/>
    </row>
    <row r="116" spans="1:11" ht="47.25">
      <c r="A116" s="26">
        <v>9</v>
      </c>
      <c r="B116" s="26">
        <v>113</v>
      </c>
      <c r="C116" s="7" t="s">
        <v>5</v>
      </c>
      <c r="D116" s="2" t="s">
        <v>126</v>
      </c>
      <c r="E116" s="3" t="s">
        <v>42</v>
      </c>
      <c r="F116" s="2" t="s">
        <v>23</v>
      </c>
      <c r="G116" s="36" t="s">
        <v>201</v>
      </c>
      <c r="H116" s="3" t="s">
        <v>190</v>
      </c>
      <c r="I116" s="2" t="s">
        <v>12</v>
      </c>
      <c r="J116" s="8">
        <v>35000</v>
      </c>
      <c r="K116" s="3"/>
    </row>
    <row r="117" spans="1:11" ht="46.5">
      <c r="A117" s="26">
        <v>9</v>
      </c>
      <c r="B117" s="26">
        <v>114</v>
      </c>
      <c r="C117" s="7" t="s">
        <v>5</v>
      </c>
      <c r="D117" s="2" t="s">
        <v>126</v>
      </c>
      <c r="E117" s="3" t="s">
        <v>127</v>
      </c>
      <c r="F117" s="2" t="s">
        <v>6</v>
      </c>
      <c r="G117" s="33" t="str">
        <f>CHAR(139+1)</f>
        <v>Œ</v>
      </c>
      <c r="H117" s="3" t="s">
        <v>191</v>
      </c>
      <c r="I117" s="2" t="s">
        <v>93</v>
      </c>
      <c r="J117" s="8">
        <v>5000</v>
      </c>
      <c r="K117" s="3" t="s">
        <v>99</v>
      </c>
    </row>
    <row r="118" spans="1:11" ht="46.5">
      <c r="A118" s="26">
        <v>9</v>
      </c>
      <c r="B118" s="26">
        <v>115</v>
      </c>
      <c r="C118" s="7" t="s">
        <v>5</v>
      </c>
      <c r="D118" s="2" t="s">
        <v>126</v>
      </c>
      <c r="E118" s="3" t="s">
        <v>192</v>
      </c>
      <c r="F118" s="2" t="s">
        <v>10</v>
      </c>
      <c r="G118" s="33" t="str">
        <f>CHAR(139+2)</f>
        <v></v>
      </c>
      <c r="H118" s="3" t="s">
        <v>193</v>
      </c>
      <c r="I118" s="2" t="s">
        <v>15</v>
      </c>
      <c r="J118" s="8">
        <v>3800000</v>
      </c>
      <c r="K118" s="3"/>
    </row>
    <row r="119" spans="1:11" ht="61.5">
      <c r="A119" s="26">
        <v>9</v>
      </c>
      <c r="B119" s="26">
        <v>116</v>
      </c>
      <c r="C119" s="7" t="s">
        <v>5</v>
      </c>
      <c r="D119" s="2" t="s">
        <v>126</v>
      </c>
      <c r="E119" s="3" t="s">
        <v>194</v>
      </c>
      <c r="F119" s="2" t="s">
        <v>6</v>
      </c>
      <c r="G119" s="33" t="str">
        <f>CHAR(139+3)</f>
        <v>Ž</v>
      </c>
      <c r="H119" s="3" t="s">
        <v>128</v>
      </c>
      <c r="I119" s="2" t="s">
        <v>93</v>
      </c>
      <c r="J119" s="22">
        <v>2000</v>
      </c>
      <c r="K119" s="23" t="s">
        <v>99</v>
      </c>
    </row>
    <row r="120" spans="1:11" ht="46.5">
      <c r="A120" s="26">
        <v>9</v>
      </c>
      <c r="B120" s="26">
        <v>117</v>
      </c>
      <c r="C120" s="7" t="s">
        <v>5</v>
      </c>
      <c r="D120" s="2" t="s">
        <v>126</v>
      </c>
      <c r="E120" s="3" t="s">
        <v>129</v>
      </c>
      <c r="F120" s="2" t="s">
        <v>25</v>
      </c>
      <c r="G120" s="33" t="str">
        <f>CHAR(139+4)</f>
        <v></v>
      </c>
      <c r="H120" s="3" t="s">
        <v>189</v>
      </c>
      <c r="I120" s="35" t="s">
        <v>12</v>
      </c>
      <c r="J120" s="8">
        <v>60000</v>
      </c>
      <c r="K120" s="3"/>
    </row>
    <row r="121" spans="1:11" ht="46.5">
      <c r="A121" s="26">
        <v>9</v>
      </c>
      <c r="B121" s="26">
        <v>118</v>
      </c>
      <c r="C121" s="7" t="s">
        <v>5</v>
      </c>
      <c r="D121" s="2" t="s">
        <v>126</v>
      </c>
      <c r="E121" s="3" t="s">
        <v>129</v>
      </c>
      <c r="F121" s="2" t="s">
        <v>6</v>
      </c>
      <c r="G121" s="33" t="str">
        <f>CHAR(139+4)</f>
        <v></v>
      </c>
      <c r="H121" s="3" t="s">
        <v>110</v>
      </c>
      <c r="I121" s="2" t="s">
        <v>93</v>
      </c>
      <c r="J121" s="8">
        <v>2000</v>
      </c>
      <c r="K121" s="3" t="s">
        <v>99</v>
      </c>
    </row>
    <row r="122" spans="1:11" ht="61.5">
      <c r="A122" s="26">
        <v>9</v>
      </c>
      <c r="B122" s="26">
        <v>119</v>
      </c>
      <c r="C122" s="7" t="s">
        <v>5</v>
      </c>
      <c r="D122" s="2" t="s">
        <v>126</v>
      </c>
      <c r="E122" s="3" t="s">
        <v>130</v>
      </c>
      <c r="F122" s="2" t="s">
        <v>6</v>
      </c>
      <c r="G122" s="33" t="str">
        <f>CHAR(139+5)</f>
        <v></v>
      </c>
      <c r="H122" s="3" t="s">
        <v>131</v>
      </c>
      <c r="I122" s="2" t="s">
        <v>93</v>
      </c>
      <c r="J122" s="22">
        <v>2000</v>
      </c>
      <c r="K122" s="23" t="s">
        <v>99</v>
      </c>
    </row>
    <row r="123" spans="1:11" ht="46.5">
      <c r="A123" s="26">
        <v>9</v>
      </c>
      <c r="B123" s="26">
        <v>120</v>
      </c>
      <c r="C123" s="7" t="s">
        <v>5</v>
      </c>
      <c r="D123" s="2" t="s">
        <v>126</v>
      </c>
      <c r="E123" s="3" t="s">
        <v>132</v>
      </c>
      <c r="F123" s="2" t="s">
        <v>6</v>
      </c>
      <c r="G123" s="33" t="str">
        <f>CHAR(139+6)</f>
        <v>‘</v>
      </c>
      <c r="H123" s="3" t="s">
        <v>110</v>
      </c>
      <c r="I123" s="2" t="s">
        <v>93</v>
      </c>
      <c r="J123" s="22">
        <v>2000</v>
      </c>
      <c r="K123" s="23" t="s">
        <v>99</v>
      </c>
    </row>
    <row r="124" spans="1:11" ht="91.5">
      <c r="A124" s="26">
        <v>9</v>
      </c>
      <c r="B124" s="26">
        <v>121</v>
      </c>
      <c r="C124" s="7" t="s">
        <v>5</v>
      </c>
      <c r="D124" s="2" t="s">
        <v>126</v>
      </c>
      <c r="E124" s="3" t="s">
        <v>133</v>
      </c>
      <c r="F124" s="2" t="s">
        <v>10</v>
      </c>
      <c r="G124" s="33" t="str">
        <f>CHAR(139+7)</f>
        <v>’</v>
      </c>
      <c r="H124" s="3" t="s">
        <v>134</v>
      </c>
      <c r="I124" s="2" t="s">
        <v>15</v>
      </c>
      <c r="J124" s="8">
        <v>500000</v>
      </c>
      <c r="K124" s="3"/>
    </row>
    <row r="125" spans="1:11" ht="32.25">
      <c r="A125" s="26">
        <v>10</v>
      </c>
      <c r="B125" s="26">
        <v>122</v>
      </c>
      <c r="C125" s="7" t="s">
        <v>5</v>
      </c>
      <c r="D125" s="2" t="s">
        <v>135</v>
      </c>
      <c r="E125" s="3" t="s">
        <v>42</v>
      </c>
      <c r="F125" s="2" t="s">
        <v>10</v>
      </c>
      <c r="G125" s="36" t="s">
        <v>201</v>
      </c>
      <c r="H125" s="14" t="s">
        <v>65</v>
      </c>
      <c r="I125" s="2" t="s">
        <v>15</v>
      </c>
      <c r="J125" s="8">
        <v>10000000</v>
      </c>
      <c r="K125" s="3"/>
    </row>
    <row r="126" spans="1:11" ht="32.25">
      <c r="A126" s="26">
        <v>10</v>
      </c>
      <c r="B126" s="26">
        <v>123</v>
      </c>
      <c r="C126" s="7" t="s">
        <v>5</v>
      </c>
      <c r="D126" s="2" t="s">
        <v>135</v>
      </c>
      <c r="E126" s="3" t="s">
        <v>42</v>
      </c>
      <c r="F126" s="2" t="s">
        <v>10</v>
      </c>
      <c r="G126" s="36" t="s">
        <v>201</v>
      </c>
      <c r="H126" s="3" t="s">
        <v>43</v>
      </c>
      <c r="I126" s="2" t="s">
        <v>8</v>
      </c>
      <c r="J126" s="8">
        <v>3700</v>
      </c>
      <c r="K126" s="3"/>
    </row>
    <row r="127" spans="1:11" ht="32.25">
      <c r="A127" s="26">
        <v>10</v>
      </c>
      <c r="B127" s="26">
        <v>124</v>
      </c>
      <c r="C127" s="7" t="s">
        <v>5</v>
      </c>
      <c r="D127" s="2" t="s">
        <v>135</v>
      </c>
      <c r="E127" s="3" t="s">
        <v>42</v>
      </c>
      <c r="F127" s="2" t="s">
        <v>6</v>
      </c>
      <c r="G127" s="36" t="s">
        <v>201</v>
      </c>
      <c r="H127" s="3" t="s">
        <v>60</v>
      </c>
      <c r="I127" s="2" t="s">
        <v>55</v>
      </c>
      <c r="J127" s="23">
        <v>2000</v>
      </c>
      <c r="K127" s="3" t="s">
        <v>99</v>
      </c>
    </row>
    <row r="128" spans="1:11" ht="23.25">
      <c r="A128" s="26">
        <v>10</v>
      </c>
      <c r="B128" s="26">
        <v>125</v>
      </c>
      <c r="C128" s="7" t="s">
        <v>5</v>
      </c>
      <c r="D128" s="2" t="s">
        <v>135</v>
      </c>
      <c r="E128" s="3" t="s">
        <v>42</v>
      </c>
      <c r="F128" s="2" t="s">
        <v>6</v>
      </c>
      <c r="G128" s="36" t="s">
        <v>201</v>
      </c>
      <c r="H128" s="3" t="s">
        <v>69</v>
      </c>
      <c r="I128" s="2" t="s">
        <v>55</v>
      </c>
      <c r="J128" s="8">
        <v>5000</v>
      </c>
      <c r="K128" s="3" t="s">
        <v>99</v>
      </c>
    </row>
    <row r="129" spans="1:11" ht="32.25">
      <c r="A129" s="26">
        <v>10</v>
      </c>
      <c r="B129" s="26">
        <v>126</v>
      </c>
      <c r="C129" s="7" t="s">
        <v>5</v>
      </c>
      <c r="D129" s="2" t="s">
        <v>135</v>
      </c>
      <c r="E129" s="3" t="s">
        <v>42</v>
      </c>
      <c r="F129" s="2" t="s">
        <v>25</v>
      </c>
      <c r="G129" s="36" t="s">
        <v>201</v>
      </c>
      <c r="H129" s="3" t="s">
        <v>57</v>
      </c>
      <c r="I129" s="2" t="s">
        <v>12</v>
      </c>
      <c r="J129" s="8">
        <v>105000</v>
      </c>
      <c r="K129" s="29"/>
    </row>
    <row r="130" spans="1:11" ht="32.25">
      <c r="A130" s="26">
        <v>10</v>
      </c>
      <c r="B130" s="26">
        <v>127</v>
      </c>
      <c r="C130" s="7" t="s">
        <v>5</v>
      </c>
      <c r="D130" s="2" t="s">
        <v>135</v>
      </c>
      <c r="E130" s="3" t="s">
        <v>42</v>
      </c>
      <c r="F130" s="2" t="s">
        <v>25</v>
      </c>
      <c r="G130" s="36" t="s">
        <v>201</v>
      </c>
      <c r="H130" s="3" t="s">
        <v>28</v>
      </c>
      <c r="I130" s="2" t="s">
        <v>12</v>
      </c>
      <c r="J130" s="8">
        <v>345000</v>
      </c>
      <c r="K130" s="3"/>
    </row>
    <row r="131" spans="1:11" ht="32.25">
      <c r="A131" s="26">
        <v>10</v>
      </c>
      <c r="B131" s="26">
        <v>128</v>
      </c>
      <c r="C131" s="7" t="s">
        <v>5</v>
      </c>
      <c r="D131" s="2" t="s">
        <v>135</v>
      </c>
      <c r="E131" s="3" t="s">
        <v>42</v>
      </c>
      <c r="F131" s="2" t="s">
        <v>23</v>
      </c>
      <c r="G131" s="36" t="s">
        <v>201</v>
      </c>
      <c r="H131" s="3" t="s">
        <v>30</v>
      </c>
      <c r="I131" s="2" t="s">
        <v>93</v>
      </c>
      <c r="J131" s="9">
        <v>0</v>
      </c>
      <c r="K131" s="3"/>
    </row>
    <row r="132" spans="1:11" ht="92.25">
      <c r="A132" s="26">
        <v>10</v>
      </c>
      <c r="B132" s="26">
        <v>129</v>
      </c>
      <c r="C132" s="7" t="s">
        <v>5</v>
      </c>
      <c r="D132" s="2" t="s">
        <v>135</v>
      </c>
      <c r="E132" s="3" t="s">
        <v>42</v>
      </c>
      <c r="F132" s="2" t="s">
        <v>23</v>
      </c>
      <c r="G132" s="36" t="s">
        <v>201</v>
      </c>
      <c r="H132" s="3" t="s">
        <v>136</v>
      </c>
      <c r="I132" s="2" t="s">
        <v>93</v>
      </c>
      <c r="J132" s="9">
        <v>0</v>
      </c>
      <c r="K132" s="3"/>
    </row>
    <row r="133" spans="1:11" ht="47.25">
      <c r="A133" s="26">
        <v>10</v>
      </c>
      <c r="B133" s="26">
        <v>130</v>
      </c>
      <c r="C133" s="7" t="s">
        <v>5</v>
      </c>
      <c r="D133" s="2" t="s">
        <v>135</v>
      </c>
      <c r="E133" s="3" t="s">
        <v>42</v>
      </c>
      <c r="F133" s="2" t="s">
        <v>10</v>
      </c>
      <c r="G133" s="36" t="s">
        <v>201</v>
      </c>
      <c r="H133" s="3" t="s">
        <v>195</v>
      </c>
      <c r="I133" s="22" t="s">
        <v>12</v>
      </c>
      <c r="J133" s="22">
        <v>0</v>
      </c>
      <c r="K133" s="30"/>
    </row>
    <row r="134" spans="1:11" ht="76.5">
      <c r="A134" s="26">
        <v>10</v>
      </c>
      <c r="B134" s="26">
        <v>131</v>
      </c>
      <c r="C134" s="7" t="s">
        <v>5</v>
      </c>
      <c r="D134" s="2" t="s">
        <v>135</v>
      </c>
      <c r="E134" s="3" t="s">
        <v>137</v>
      </c>
      <c r="F134" s="2" t="s">
        <v>10</v>
      </c>
      <c r="G134" s="33" t="str">
        <f>CHAR(139+1)</f>
        <v>Œ</v>
      </c>
      <c r="H134" s="3" t="s">
        <v>138</v>
      </c>
      <c r="I134" s="22" t="s">
        <v>15</v>
      </c>
      <c r="J134" s="22">
        <v>250000</v>
      </c>
      <c r="K134" s="30"/>
    </row>
    <row r="135" spans="1:11" ht="46.5">
      <c r="A135" s="26">
        <v>10</v>
      </c>
      <c r="B135" s="26">
        <v>132</v>
      </c>
      <c r="C135" s="7" t="s">
        <v>5</v>
      </c>
      <c r="D135" s="2" t="s">
        <v>135</v>
      </c>
      <c r="E135" s="3" t="s">
        <v>196</v>
      </c>
      <c r="F135" s="2" t="s">
        <v>10</v>
      </c>
      <c r="G135" s="33" t="str">
        <f>CHAR(139+2)</f>
        <v></v>
      </c>
      <c r="H135" s="3" t="s">
        <v>139</v>
      </c>
      <c r="I135" s="22" t="s">
        <v>15</v>
      </c>
      <c r="J135" s="22">
        <v>750000</v>
      </c>
      <c r="K135" s="23"/>
    </row>
    <row r="136" spans="1:11" ht="31.5">
      <c r="A136" s="26">
        <v>10</v>
      </c>
      <c r="B136" s="26">
        <v>133</v>
      </c>
      <c r="C136" s="7" t="s">
        <v>5</v>
      </c>
      <c r="D136" s="2" t="s">
        <v>135</v>
      </c>
      <c r="E136" s="3" t="s">
        <v>196</v>
      </c>
      <c r="F136" s="2" t="s">
        <v>6</v>
      </c>
      <c r="G136" s="33" t="str">
        <f>CHAR(139+2)</f>
        <v></v>
      </c>
      <c r="H136" s="3" t="s">
        <v>110</v>
      </c>
      <c r="I136" s="2" t="s">
        <v>93</v>
      </c>
      <c r="J136" s="22">
        <v>4000</v>
      </c>
      <c r="K136" s="31" t="s">
        <v>99</v>
      </c>
    </row>
    <row r="137" spans="1:11" ht="32.25">
      <c r="A137" s="26">
        <v>11</v>
      </c>
      <c r="B137" s="26">
        <v>134</v>
      </c>
      <c r="C137" s="7" t="s">
        <v>5</v>
      </c>
      <c r="D137" s="2" t="s">
        <v>140</v>
      </c>
      <c r="E137" s="3" t="s">
        <v>42</v>
      </c>
      <c r="F137" s="2" t="s">
        <v>10</v>
      </c>
      <c r="G137" s="36" t="s">
        <v>201</v>
      </c>
      <c r="H137" s="3" t="s">
        <v>68</v>
      </c>
      <c r="I137" s="2" t="s">
        <v>15</v>
      </c>
      <c r="J137" s="8">
        <v>7700000</v>
      </c>
      <c r="K137" s="3"/>
    </row>
    <row r="138" spans="1:11" ht="32.25">
      <c r="A138" s="26">
        <v>11</v>
      </c>
      <c r="B138" s="26">
        <v>135</v>
      </c>
      <c r="C138" s="7" t="s">
        <v>5</v>
      </c>
      <c r="D138" s="2" t="s">
        <v>140</v>
      </c>
      <c r="E138" s="3" t="s">
        <v>42</v>
      </c>
      <c r="F138" s="2" t="s">
        <v>10</v>
      </c>
      <c r="G138" s="36" t="s">
        <v>201</v>
      </c>
      <c r="H138" s="3" t="s">
        <v>43</v>
      </c>
      <c r="I138" s="2" t="s">
        <v>8</v>
      </c>
      <c r="J138" s="8">
        <v>3000</v>
      </c>
      <c r="K138" s="3"/>
    </row>
    <row r="139" spans="1:11" ht="23.25">
      <c r="A139" s="26">
        <v>11</v>
      </c>
      <c r="B139" s="26">
        <v>136</v>
      </c>
      <c r="C139" s="7" t="s">
        <v>5</v>
      </c>
      <c r="D139" s="2" t="s">
        <v>140</v>
      </c>
      <c r="E139" s="3" t="s">
        <v>42</v>
      </c>
      <c r="F139" s="2" t="s">
        <v>6</v>
      </c>
      <c r="G139" s="36" t="s">
        <v>201</v>
      </c>
      <c r="H139" s="3" t="s">
        <v>69</v>
      </c>
      <c r="I139" s="2" t="s">
        <v>93</v>
      </c>
      <c r="J139" s="8">
        <v>5000</v>
      </c>
      <c r="K139" s="3" t="s">
        <v>99</v>
      </c>
    </row>
    <row r="140" spans="1:11" ht="32.25">
      <c r="A140" s="26">
        <v>11</v>
      </c>
      <c r="B140" s="26">
        <v>137</v>
      </c>
      <c r="C140" s="7" t="s">
        <v>5</v>
      </c>
      <c r="D140" s="2" t="s">
        <v>140</v>
      </c>
      <c r="E140" s="3" t="s">
        <v>42</v>
      </c>
      <c r="F140" s="2" t="s">
        <v>6</v>
      </c>
      <c r="G140" s="36" t="s">
        <v>201</v>
      </c>
      <c r="H140" s="3" t="s">
        <v>60</v>
      </c>
      <c r="I140" s="2" t="s">
        <v>93</v>
      </c>
      <c r="J140" s="8">
        <v>2000</v>
      </c>
      <c r="K140" s="3" t="s">
        <v>99</v>
      </c>
    </row>
    <row r="141" spans="1:11" ht="61.5">
      <c r="A141" s="26">
        <v>11</v>
      </c>
      <c r="B141" s="26">
        <v>138</v>
      </c>
      <c r="C141" s="7" t="s">
        <v>5</v>
      </c>
      <c r="D141" s="2" t="s">
        <v>140</v>
      </c>
      <c r="E141" s="3" t="s">
        <v>141</v>
      </c>
      <c r="F141" s="2" t="s">
        <v>25</v>
      </c>
      <c r="G141" s="33" t="str">
        <f>CHAR(139+1)</f>
        <v>Œ</v>
      </c>
      <c r="H141" s="3" t="s">
        <v>57</v>
      </c>
      <c r="I141" s="2" t="s">
        <v>12</v>
      </c>
      <c r="J141" s="8">
        <v>21000</v>
      </c>
      <c r="K141" s="3"/>
    </row>
    <row r="142" spans="1:11" ht="61.5">
      <c r="A142" s="26">
        <v>11</v>
      </c>
      <c r="B142" s="26">
        <v>139</v>
      </c>
      <c r="C142" s="7" t="s">
        <v>5</v>
      </c>
      <c r="D142" s="2" t="s">
        <v>140</v>
      </c>
      <c r="E142" s="3" t="s">
        <v>141</v>
      </c>
      <c r="F142" s="2" t="s">
        <v>25</v>
      </c>
      <c r="G142" s="33" t="str">
        <f>CHAR(139+1)</f>
        <v>Œ</v>
      </c>
      <c r="H142" s="3" t="s">
        <v>28</v>
      </c>
      <c r="I142" s="2" t="s">
        <v>12</v>
      </c>
      <c r="J142" s="8">
        <v>69000</v>
      </c>
      <c r="K142" s="3"/>
    </row>
    <row r="143" spans="1:11" ht="61.5">
      <c r="A143" s="26">
        <v>11</v>
      </c>
      <c r="B143" s="26">
        <v>140</v>
      </c>
      <c r="C143" s="7" t="s">
        <v>5</v>
      </c>
      <c r="D143" s="2" t="s">
        <v>140</v>
      </c>
      <c r="E143" s="3" t="s">
        <v>197</v>
      </c>
      <c r="F143" s="2" t="s">
        <v>10</v>
      </c>
      <c r="G143" s="33" t="str">
        <f>CHAR(139+3)</f>
        <v>Ž</v>
      </c>
      <c r="H143" s="3" t="s">
        <v>142</v>
      </c>
      <c r="I143" s="2" t="s">
        <v>15</v>
      </c>
      <c r="J143" s="8">
        <v>1100000</v>
      </c>
      <c r="K143" s="3"/>
    </row>
    <row r="144" spans="1:11" ht="31.5">
      <c r="A144" s="26">
        <v>11</v>
      </c>
      <c r="B144" s="26">
        <v>141</v>
      </c>
      <c r="C144" s="7" t="s">
        <v>5</v>
      </c>
      <c r="D144" s="2" t="s">
        <v>140</v>
      </c>
      <c r="E144" s="3" t="s">
        <v>143</v>
      </c>
      <c r="F144" s="2" t="s">
        <v>10</v>
      </c>
      <c r="G144" s="33" t="str">
        <f>CHAR(139+2)</f>
        <v></v>
      </c>
      <c r="H144" s="3" t="s">
        <v>144</v>
      </c>
      <c r="I144" s="2" t="s">
        <v>15</v>
      </c>
      <c r="J144" s="8">
        <v>10000000</v>
      </c>
      <c r="K144" s="3"/>
    </row>
    <row r="145" spans="1:11" ht="46.5">
      <c r="A145" s="26">
        <v>11</v>
      </c>
      <c r="B145" s="26">
        <v>142</v>
      </c>
      <c r="C145" s="7" t="s">
        <v>5</v>
      </c>
      <c r="D145" s="2" t="s">
        <v>140</v>
      </c>
      <c r="E145" s="3" t="s">
        <v>145</v>
      </c>
      <c r="F145" s="2" t="s">
        <v>6</v>
      </c>
      <c r="G145" s="33" t="str">
        <f>CHAR(139+4)</f>
        <v></v>
      </c>
      <c r="H145" s="14" t="s">
        <v>146</v>
      </c>
      <c r="I145" s="2" t="s">
        <v>93</v>
      </c>
      <c r="J145" s="8">
        <v>500</v>
      </c>
      <c r="K145" s="3" t="s">
        <v>99</v>
      </c>
    </row>
    <row r="146" spans="1:11" ht="46.5">
      <c r="A146" s="26">
        <v>11</v>
      </c>
      <c r="B146" s="26">
        <v>143</v>
      </c>
      <c r="C146" s="7" t="s">
        <v>5</v>
      </c>
      <c r="D146" s="2" t="s">
        <v>140</v>
      </c>
      <c r="E146" s="3" t="s">
        <v>145</v>
      </c>
      <c r="F146" s="2" t="s">
        <v>25</v>
      </c>
      <c r="G146" s="33" t="str">
        <f>CHAR(139+4)</f>
        <v></v>
      </c>
      <c r="H146" s="7" t="s">
        <v>147</v>
      </c>
      <c r="I146" s="2" t="s">
        <v>8</v>
      </c>
      <c r="J146" s="8">
        <v>10000</v>
      </c>
      <c r="K146" s="3"/>
    </row>
    <row r="147" spans="1:11" ht="32.25">
      <c r="A147" s="26">
        <v>12</v>
      </c>
      <c r="B147" s="26">
        <v>144</v>
      </c>
      <c r="C147" s="7" t="s">
        <v>5</v>
      </c>
      <c r="D147" s="2" t="s">
        <v>148</v>
      </c>
      <c r="E147" s="3" t="s">
        <v>42</v>
      </c>
      <c r="F147" s="2" t="s">
        <v>10</v>
      </c>
      <c r="G147" s="36" t="s">
        <v>201</v>
      </c>
      <c r="H147" s="20" t="s">
        <v>68</v>
      </c>
      <c r="I147" s="2" t="s">
        <v>15</v>
      </c>
      <c r="J147" s="8">
        <v>8800000</v>
      </c>
      <c r="K147" s="3"/>
    </row>
    <row r="148" spans="1:11" ht="32.25">
      <c r="A148" s="26">
        <v>12</v>
      </c>
      <c r="B148" s="26">
        <v>145</v>
      </c>
      <c r="C148" s="7" t="s">
        <v>5</v>
      </c>
      <c r="D148" s="2" t="s">
        <v>148</v>
      </c>
      <c r="E148" s="3" t="s">
        <v>42</v>
      </c>
      <c r="F148" s="2" t="s">
        <v>10</v>
      </c>
      <c r="G148" s="36" t="s">
        <v>201</v>
      </c>
      <c r="H148" s="3" t="s">
        <v>43</v>
      </c>
      <c r="I148" s="2" t="s">
        <v>8</v>
      </c>
      <c r="J148" s="8">
        <v>3200</v>
      </c>
      <c r="K148" s="3"/>
    </row>
    <row r="149" spans="1:11" ht="32.25">
      <c r="A149" s="26">
        <v>12</v>
      </c>
      <c r="B149" s="26">
        <v>146</v>
      </c>
      <c r="C149" s="7" t="s">
        <v>5</v>
      </c>
      <c r="D149" s="2" t="s">
        <v>148</v>
      </c>
      <c r="E149" s="3" t="s">
        <v>42</v>
      </c>
      <c r="F149" s="2" t="s">
        <v>6</v>
      </c>
      <c r="G149" s="36" t="s">
        <v>201</v>
      </c>
      <c r="H149" s="3" t="s">
        <v>60</v>
      </c>
      <c r="I149" s="2" t="s">
        <v>93</v>
      </c>
      <c r="J149" s="8">
        <v>2000</v>
      </c>
      <c r="K149" s="3" t="s">
        <v>24</v>
      </c>
    </row>
    <row r="150" spans="1:11" ht="23.25">
      <c r="A150" s="26">
        <v>12</v>
      </c>
      <c r="B150" s="26">
        <v>147</v>
      </c>
      <c r="C150" s="7" t="s">
        <v>5</v>
      </c>
      <c r="D150" s="2" t="s">
        <v>148</v>
      </c>
      <c r="E150" s="3" t="s">
        <v>42</v>
      </c>
      <c r="F150" s="2" t="s">
        <v>6</v>
      </c>
      <c r="G150" s="36" t="s">
        <v>201</v>
      </c>
      <c r="H150" s="3" t="s">
        <v>69</v>
      </c>
      <c r="I150" s="2" t="s">
        <v>93</v>
      </c>
      <c r="J150" s="8">
        <v>5000</v>
      </c>
      <c r="K150" s="3" t="s">
        <v>99</v>
      </c>
    </row>
    <row r="151" spans="1:11" ht="31.5">
      <c r="A151" s="26">
        <v>12</v>
      </c>
      <c r="B151" s="26">
        <v>148</v>
      </c>
      <c r="C151" s="7" t="s">
        <v>5</v>
      </c>
      <c r="D151" s="2" t="s">
        <v>148</v>
      </c>
      <c r="E151" s="3" t="s">
        <v>198</v>
      </c>
      <c r="F151" s="2" t="s">
        <v>25</v>
      </c>
      <c r="G151" s="33" t="str">
        <f>CHAR(139+1)</f>
        <v>Œ</v>
      </c>
      <c r="H151" s="3" t="s">
        <v>57</v>
      </c>
      <c r="I151" s="2" t="s">
        <v>12</v>
      </c>
      <c r="J151" s="8">
        <v>7000</v>
      </c>
      <c r="K151" s="3"/>
    </row>
    <row r="152" spans="1:11" ht="31.5">
      <c r="A152" s="26">
        <v>12</v>
      </c>
      <c r="B152" s="26">
        <v>149</v>
      </c>
      <c r="C152" s="7" t="s">
        <v>5</v>
      </c>
      <c r="D152" s="2" t="s">
        <v>148</v>
      </c>
      <c r="E152" s="3" t="s">
        <v>198</v>
      </c>
      <c r="F152" s="2" t="s">
        <v>25</v>
      </c>
      <c r="G152" s="33" t="str">
        <f>CHAR(139+1)</f>
        <v>Œ</v>
      </c>
      <c r="H152" s="3" t="s">
        <v>28</v>
      </c>
      <c r="I152" s="2" t="s">
        <v>12</v>
      </c>
      <c r="J152" s="8">
        <v>23000</v>
      </c>
      <c r="K152" s="3"/>
    </row>
    <row r="153" spans="1:11" ht="31.5">
      <c r="A153" s="26">
        <v>12</v>
      </c>
      <c r="B153" s="26">
        <v>150</v>
      </c>
      <c r="C153" s="7" t="s">
        <v>5</v>
      </c>
      <c r="D153" s="2" t="s">
        <v>148</v>
      </c>
      <c r="E153" s="3" t="s">
        <v>150</v>
      </c>
      <c r="F153" s="2" t="s">
        <v>10</v>
      </c>
      <c r="G153" s="33" t="str">
        <f>CHAR(139+2)</f>
        <v></v>
      </c>
      <c r="H153" s="3" t="s">
        <v>151</v>
      </c>
      <c r="I153" s="2" t="s">
        <v>15</v>
      </c>
      <c r="J153" s="8">
        <v>10000000</v>
      </c>
      <c r="K153" s="3"/>
    </row>
    <row r="154" spans="1:11" ht="31.5">
      <c r="A154" s="26">
        <v>12</v>
      </c>
      <c r="B154" s="26">
        <v>151</v>
      </c>
      <c r="C154" s="7" t="s">
        <v>5</v>
      </c>
      <c r="D154" s="2" t="s">
        <v>148</v>
      </c>
      <c r="E154" s="3" t="s">
        <v>152</v>
      </c>
      <c r="F154" s="2" t="s">
        <v>6</v>
      </c>
      <c r="G154" s="33" t="str">
        <f>CHAR(139+3)</f>
        <v>Ž</v>
      </c>
      <c r="H154" s="3" t="s">
        <v>153</v>
      </c>
      <c r="I154" s="2" t="s">
        <v>93</v>
      </c>
      <c r="J154" s="8">
        <v>4000</v>
      </c>
      <c r="K154" s="3" t="s">
        <v>99</v>
      </c>
    </row>
    <row r="155" spans="1:11" ht="31.5">
      <c r="A155" s="26">
        <v>12</v>
      </c>
      <c r="B155" s="26">
        <v>152</v>
      </c>
      <c r="C155" s="7" t="s">
        <v>5</v>
      </c>
      <c r="D155" s="2" t="s">
        <v>148</v>
      </c>
      <c r="E155" s="3" t="s">
        <v>154</v>
      </c>
      <c r="F155" s="2" t="s">
        <v>6</v>
      </c>
      <c r="G155" s="33" t="str">
        <f>CHAR(139+4)</f>
        <v></v>
      </c>
      <c r="H155" s="3" t="s">
        <v>155</v>
      </c>
      <c r="I155" s="2" t="s">
        <v>93</v>
      </c>
      <c r="J155" s="8">
        <v>500</v>
      </c>
      <c r="K155" s="3" t="s">
        <v>99</v>
      </c>
    </row>
    <row r="156" ht="23.25">
      <c r="G156" s="34"/>
    </row>
    <row r="157" spans="3:7" ht="23.25">
      <c r="C157" s="16"/>
      <c r="G157" s="34"/>
    </row>
    <row r="158" spans="3:7" ht="23.25">
      <c r="C158" s="16"/>
      <c r="G158" s="34"/>
    </row>
    <row r="159" spans="3:7" ht="23.25">
      <c r="C159" s="17"/>
      <c r="D159" s="25"/>
      <c r="G159" s="34"/>
    </row>
    <row r="160" spans="3:7" ht="23.25">
      <c r="C160" s="17"/>
      <c r="G160" s="34"/>
    </row>
    <row r="161" spans="3:7" ht="23.25">
      <c r="C161" s="17"/>
      <c r="G161" s="34"/>
    </row>
    <row r="162" ht="23.25">
      <c r="G162" s="34"/>
    </row>
    <row r="163" spans="3:7" ht="23.25">
      <c r="C163" s="17"/>
      <c r="G163" s="34"/>
    </row>
    <row r="164" spans="3:7" ht="23.25">
      <c r="C164" s="17"/>
      <c r="G164" s="34"/>
    </row>
    <row r="165" spans="3:7" ht="23.25">
      <c r="C165" s="17"/>
      <c r="G165" s="34"/>
    </row>
    <row r="166" spans="3:7" ht="23.25">
      <c r="C166" s="17"/>
      <c r="G166" s="34"/>
    </row>
    <row r="167" ht="23.25">
      <c r="G167" s="34"/>
    </row>
    <row r="168" ht="23.25">
      <c r="G168" s="34"/>
    </row>
    <row r="169" ht="23.25">
      <c r="G169" s="34"/>
    </row>
    <row r="170" ht="23.25">
      <c r="G170" s="34"/>
    </row>
    <row r="171" ht="23.25">
      <c r="G171" s="34"/>
    </row>
    <row r="172" ht="23.25">
      <c r="G172" s="34"/>
    </row>
    <row r="175" spans="7:8" ht="15">
      <c r="G175" s="17" t="s">
        <v>172</v>
      </c>
      <c r="H175" s="1">
        <f>CODE(G175)</f>
        <v>140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C3:J36"/>
  <sheetViews>
    <sheetView workbookViewId="0" topLeftCell="A1">
      <selection activeCell="E16" sqref="E16"/>
    </sheetView>
  </sheetViews>
  <sheetFormatPr defaultColWidth="8.88671875" defaultRowHeight="15"/>
  <cols>
    <col min="4" max="4" width="14.4453125" style="0" customWidth="1"/>
    <col min="5" max="5" width="15.77734375" style="0" customWidth="1"/>
    <col min="6" max="6" width="19.5546875" style="0" customWidth="1"/>
    <col min="7" max="7" width="22.3359375" style="1" customWidth="1"/>
    <col min="8" max="8" width="16.5546875" style="0" customWidth="1"/>
    <col min="9" max="9" width="14.4453125" style="12" customWidth="1"/>
    <col min="10" max="10" width="9.4453125" style="0" customWidth="1"/>
  </cols>
  <sheetData>
    <row r="3" spans="3:10" ht="18.75">
      <c r="C3" s="6" t="s">
        <v>0</v>
      </c>
      <c r="D3" s="5" t="s">
        <v>38</v>
      </c>
      <c r="E3" s="5" t="s">
        <v>20</v>
      </c>
      <c r="F3" s="5" t="s">
        <v>1</v>
      </c>
      <c r="G3" s="6" t="s">
        <v>2</v>
      </c>
      <c r="H3" s="5" t="s">
        <v>3</v>
      </c>
      <c r="I3" s="11" t="s">
        <v>50</v>
      </c>
      <c r="J3" s="5" t="s">
        <v>4</v>
      </c>
    </row>
    <row r="4" spans="3:10" ht="15">
      <c r="C4" s="7" t="s">
        <v>5</v>
      </c>
      <c r="D4" s="2" t="s">
        <v>41</v>
      </c>
      <c r="E4" s="2" t="s">
        <v>42</v>
      </c>
      <c r="F4" s="2" t="s">
        <v>6</v>
      </c>
      <c r="G4" s="3" t="s">
        <v>7</v>
      </c>
      <c r="H4" s="2" t="s">
        <v>8</v>
      </c>
      <c r="I4" s="8">
        <v>5</v>
      </c>
      <c r="J4" s="2" t="s">
        <v>9</v>
      </c>
    </row>
    <row r="5" spans="3:10" ht="30">
      <c r="C5" s="7" t="s">
        <v>5</v>
      </c>
      <c r="D5" s="2"/>
      <c r="E5" s="2"/>
      <c r="F5" s="2" t="s">
        <v>6</v>
      </c>
      <c r="G5" s="3" t="s">
        <v>60</v>
      </c>
      <c r="H5" s="2" t="s">
        <v>31</v>
      </c>
      <c r="I5" s="8">
        <v>2000</v>
      </c>
      <c r="J5" s="2" t="s">
        <v>24</v>
      </c>
    </row>
    <row r="6" spans="3:10" ht="15">
      <c r="C6" s="7" t="s">
        <v>5</v>
      </c>
      <c r="D6" s="19"/>
      <c r="E6" s="19"/>
      <c r="F6" s="19" t="s">
        <v>6</v>
      </c>
      <c r="G6" s="3" t="s">
        <v>69</v>
      </c>
      <c r="H6" s="2" t="s">
        <v>31</v>
      </c>
      <c r="I6" s="8">
        <v>5000</v>
      </c>
      <c r="J6" s="2"/>
    </row>
    <row r="7" spans="3:10" ht="15">
      <c r="C7" s="7" t="s">
        <v>29</v>
      </c>
      <c r="D7" s="2"/>
      <c r="E7" s="2"/>
      <c r="F7" s="2" t="s">
        <v>6</v>
      </c>
      <c r="G7" s="3" t="s">
        <v>32</v>
      </c>
      <c r="H7" s="2" t="s">
        <v>31</v>
      </c>
      <c r="I7" s="8">
        <v>500</v>
      </c>
      <c r="J7" s="2" t="s">
        <v>33</v>
      </c>
    </row>
    <row r="8" spans="3:10" ht="15">
      <c r="C8" s="7" t="s">
        <v>5</v>
      </c>
      <c r="D8" s="2"/>
      <c r="E8" s="2"/>
      <c r="F8" s="2" t="s">
        <v>10</v>
      </c>
      <c r="G8" s="3" t="s">
        <v>11</v>
      </c>
      <c r="H8" s="2" t="s">
        <v>12</v>
      </c>
      <c r="I8" s="8">
        <v>150000</v>
      </c>
      <c r="J8" s="2" t="s">
        <v>13</v>
      </c>
    </row>
    <row r="9" spans="3:10" ht="15">
      <c r="C9" s="7" t="s">
        <v>5</v>
      </c>
      <c r="D9" s="2"/>
      <c r="E9" s="2"/>
      <c r="F9" s="2" t="s">
        <v>10</v>
      </c>
      <c r="G9" s="3" t="s">
        <v>14</v>
      </c>
      <c r="H9" s="2" t="s">
        <v>15</v>
      </c>
      <c r="I9" s="8">
        <v>220</v>
      </c>
      <c r="J9" s="2" t="s">
        <v>16</v>
      </c>
    </row>
    <row r="10" spans="3:10" ht="15">
      <c r="C10" s="7" t="s">
        <v>5</v>
      </c>
      <c r="D10" s="2"/>
      <c r="E10" s="2"/>
      <c r="F10" s="2" t="s">
        <v>10</v>
      </c>
      <c r="G10" s="3" t="s">
        <v>17</v>
      </c>
      <c r="H10" s="2" t="s">
        <v>15</v>
      </c>
      <c r="I10" s="8">
        <v>150</v>
      </c>
      <c r="J10" s="2" t="s">
        <v>16</v>
      </c>
    </row>
    <row r="11" spans="3:10" ht="15">
      <c r="C11" s="7" t="s">
        <v>5</v>
      </c>
      <c r="D11" s="2"/>
      <c r="E11" s="2"/>
      <c r="F11" s="2" t="s">
        <v>10</v>
      </c>
      <c r="G11" s="3" t="s">
        <v>18</v>
      </c>
      <c r="H11" s="2" t="s">
        <v>15</v>
      </c>
      <c r="I11" s="8">
        <v>100000</v>
      </c>
      <c r="J11" s="2" t="s">
        <v>13</v>
      </c>
    </row>
    <row r="12" spans="3:10" ht="15">
      <c r="C12" s="7" t="s">
        <v>5</v>
      </c>
      <c r="D12" s="2"/>
      <c r="E12" s="2"/>
      <c r="F12" s="2" t="s">
        <v>10</v>
      </c>
      <c r="G12" s="3" t="s">
        <v>19</v>
      </c>
      <c r="H12" s="2" t="s">
        <v>15</v>
      </c>
      <c r="I12" s="8">
        <v>500000</v>
      </c>
      <c r="J12" s="2" t="s">
        <v>20</v>
      </c>
    </row>
    <row r="13" spans="3:10" ht="15">
      <c r="C13" s="7" t="s">
        <v>5</v>
      </c>
      <c r="D13" s="2"/>
      <c r="E13" s="2"/>
      <c r="F13" s="2" t="s">
        <v>10</v>
      </c>
      <c r="G13" s="3" t="s">
        <v>21</v>
      </c>
      <c r="H13" s="2" t="s">
        <v>15</v>
      </c>
      <c r="I13" s="8">
        <v>2100000</v>
      </c>
      <c r="J13" s="2" t="s">
        <v>22</v>
      </c>
    </row>
    <row r="14" spans="3:10" ht="15">
      <c r="C14" s="7" t="s">
        <v>29</v>
      </c>
      <c r="D14" s="2"/>
      <c r="E14" s="2"/>
      <c r="F14" s="2" t="s">
        <v>10</v>
      </c>
      <c r="G14" s="3" t="s">
        <v>34</v>
      </c>
      <c r="H14" s="2" t="s">
        <v>15</v>
      </c>
      <c r="I14" s="8">
        <v>720</v>
      </c>
      <c r="J14" s="2" t="s">
        <v>35</v>
      </c>
    </row>
    <row r="15" spans="3:10" ht="15">
      <c r="C15" s="7" t="s">
        <v>29</v>
      </c>
      <c r="D15" s="2"/>
      <c r="E15" s="2"/>
      <c r="F15" s="2" t="s">
        <v>10</v>
      </c>
      <c r="G15" s="3" t="s">
        <v>36</v>
      </c>
      <c r="H15" s="2" t="s">
        <v>8</v>
      </c>
      <c r="I15" s="8">
        <v>600</v>
      </c>
      <c r="J15" s="2" t="s">
        <v>13</v>
      </c>
    </row>
    <row r="16" spans="3:10" ht="15">
      <c r="C16" s="7" t="s">
        <v>29</v>
      </c>
      <c r="D16" s="2"/>
      <c r="E16" s="2" t="s">
        <v>275</v>
      </c>
      <c r="F16" s="2" t="s">
        <v>10</v>
      </c>
      <c r="G16" s="3" t="s">
        <v>37</v>
      </c>
      <c r="H16" s="2" t="s">
        <v>8</v>
      </c>
      <c r="I16" s="8">
        <v>1500</v>
      </c>
      <c r="J16" s="2" t="s">
        <v>13</v>
      </c>
    </row>
    <row r="17" spans="3:10" ht="15">
      <c r="C17" s="7" t="s">
        <v>5</v>
      </c>
      <c r="D17" s="2"/>
      <c r="E17" s="2"/>
      <c r="F17" s="2" t="s">
        <v>10</v>
      </c>
      <c r="G17" s="3" t="s">
        <v>40</v>
      </c>
      <c r="H17" s="2" t="s">
        <v>8</v>
      </c>
      <c r="I17" s="8">
        <v>0</v>
      </c>
      <c r="J17" s="2" t="e">
        <f>NA()</f>
        <v>#N/A</v>
      </c>
    </row>
    <row r="18" spans="3:10" ht="30">
      <c r="C18" s="7" t="s">
        <v>29</v>
      </c>
      <c r="D18" s="2"/>
      <c r="E18" s="2"/>
      <c r="F18" s="2" t="s">
        <v>23</v>
      </c>
      <c r="G18" s="3" t="s">
        <v>30</v>
      </c>
      <c r="H18" s="2" t="s">
        <v>31</v>
      </c>
      <c r="I18" s="9">
        <v>0</v>
      </c>
      <c r="J18" s="4" t="e">
        <f>NA()</f>
        <v>#N/A</v>
      </c>
    </row>
    <row r="19" spans="3:10" ht="30">
      <c r="C19" s="7" t="s">
        <v>5</v>
      </c>
      <c r="D19" s="2"/>
      <c r="E19" s="2"/>
      <c r="F19" s="2" t="s">
        <v>23</v>
      </c>
      <c r="G19" s="3" t="s">
        <v>43</v>
      </c>
      <c r="H19" s="2" t="s">
        <v>8</v>
      </c>
      <c r="I19" s="8">
        <v>0</v>
      </c>
      <c r="J19" s="2" t="s">
        <v>24</v>
      </c>
    </row>
    <row r="20" spans="3:10" ht="45">
      <c r="C20" s="7" t="s">
        <v>5</v>
      </c>
      <c r="D20" s="2"/>
      <c r="E20" s="2"/>
      <c r="F20" s="2" t="s">
        <v>23</v>
      </c>
      <c r="G20" s="3" t="s">
        <v>89</v>
      </c>
      <c r="H20" s="2" t="s">
        <v>8</v>
      </c>
      <c r="I20" s="8">
        <v>2000</v>
      </c>
      <c r="J20" s="2" t="s">
        <v>24</v>
      </c>
    </row>
    <row r="21" spans="3:10" ht="30">
      <c r="C21" s="7" t="s">
        <v>5</v>
      </c>
      <c r="D21" s="2"/>
      <c r="E21" s="2"/>
      <c r="F21" s="2" t="s">
        <v>25</v>
      </c>
      <c r="G21" s="3" t="s">
        <v>26</v>
      </c>
      <c r="H21" s="2" t="s">
        <v>12</v>
      </c>
      <c r="I21" s="8">
        <v>35000</v>
      </c>
      <c r="J21" s="2" t="s">
        <v>27</v>
      </c>
    </row>
    <row r="22" spans="3:10" ht="30">
      <c r="C22" s="7" t="s">
        <v>5</v>
      </c>
      <c r="D22" s="2"/>
      <c r="E22" s="2"/>
      <c r="F22" s="2" t="s">
        <v>25</v>
      </c>
      <c r="G22" s="3" t="s">
        <v>57</v>
      </c>
      <c r="H22" s="2" t="s">
        <v>12</v>
      </c>
      <c r="I22" s="8">
        <v>7000</v>
      </c>
      <c r="J22" s="2" t="s">
        <v>20</v>
      </c>
    </row>
    <row r="23" spans="3:10" ht="30">
      <c r="C23" s="7" t="s">
        <v>5</v>
      </c>
      <c r="D23" s="2"/>
      <c r="E23" s="2"/>
      <c r="F23" s="2" t="s">
        <v>25</v>
      </c>
      <c r="G23" s="3" t="s">
        <v>28</v>
      </c>
      <c r="H23" s="2" t="s">
        <v>12</v>
      </c>
      <c r="I23" s="8">
        <v>23000</v>
      </c>
      <c r="J23" s="2" t="s">
        <v>20</v>
      </c>
    </row>
    <row r="24" spans="3:10" ht="30">
      <c r="C24" s="7" t="s">
        <v>5</v>
      </c>
      <c r="D24" s="2"/>
      <c r="E24" s="2"/>
      <c r="F24" s="2" t="s">
        <v>25</v>
      </c>
      <c r="G24" s="3" t="s">
        <v>71</v>
      </c>
      <c r="H24" s="2" t="s">
        <v>12</v>
      </c>
      <c r="I24" s="8">
        <v>25000</v>
      </c>
      <c r="J24" s="2" t="s">
        <v>20</v>
      </c>
    </row>
    <row r="25" spans="3:10" ht="15">
      <c r="C25" s="7" t="s">
        <v>5</v>
      </c>
      <c r="D25" s="2"/>
      <c r="E25" s="2"/>
      <c r="F25" s="2" t="s">
        <v>25</v>
      </c>
      <c r="G25" s="3" t="s">
        <v>39</v>
      </c>
      <c r="H25" s="2" t="s">
        <v>12</v>
      </c>
      <c r="I25" s="8">
        <v>60000</v>
      </c>
      <c r="J25" s="2" t="s">
        <v>20</v>
      </c>
    </row>
    <row r="27" ht="15">
      <c r="C27" s="16" t="s">
        <v>45</v>
      </c>
    </row>
    <row r="28" spans="3:4" ht="15">
      <c r="C28" s="17">
        <v>1</v>
      </c>
      <c r="D28" s="15" t="s">
        <v>46</v>
      </c>
    </row>
    <row r="29" spans="3:4" ht="15">
      <c r="C29" s="17">
        <v>2</v>
      </c>
      <c r="D29" t="s">
        <v>51</v>
      </c>
    </row>
    <row r="30" spans="3:4" ht="15">
      <c r="C30" s="17">
        <v>3</v>
      </c>
      <c r="D30" t="s">
        <v>49</v>
      </c>
    </row>
    <row r="31" ht="15">
      <c r="C31" s="17"/>
    </row>
    <row r="32" ht="15">
      <c r="C32" s="17"/>
    </row>
    <row r="33" ht="15">
      <c r="C33" s="17"/>
    </row>
    <row r="34" ht="15">
      <c r="C34" s="17"/>
    </row>
    <row r="35" ht="15">
      <c r="C35" s="17"/>
    </row>
    <row r="36" ht="15">
      <c r="C36" s="17"/>
    </row>
  </sheetData>
  <printOptions horizontalCentered="1"/>
  <pageMargins left="0.75" right="0.75" top="1" bottom="1" header="0.5" footer="0.5"/>
  <pageSetup horizontalDpi="600" verticalDpi="600" orientation="landscape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3:V175"/>
  <sheetViews>
    <sheetView workbookViewId="0" topLeftCell="K1">
      <selection activeCell="N13" sqref="N13"/>
    </sheetView>
  </sheetViews>
  <sheetFormatPr defaultColWidth="8.88671875" defaultRowHeight="15"/>
  <cols>
    <col min="1" max="2" width="8.88671875" style="56" customWidth="1"/>
    <col min="3" max="3" width="6.88671875" style="40" customWidth="1"/>
    <col min="4" max="4" width="13.5546875" style="40" customWidth="1"/>
    <col min="5" max="5" width="12.99609375" style="57" customWidth="1"/>
    <col min="6" max="6" width="14.3359375" style="40" customWidth="1"/>
    <col min="7" max="7" width="5.21484375" style="56" customWidth="1"/>
    <col min="8" max="8" width="19.5546875" style="57" customWidth="1"/>
    <col min="9" max="9" width="9.6640625" style="57" customWidth="1"/>
    <col min="10" max="10" width="11.5546875" style="68" customWidth="1"/>
    <col min="11" max="11" width="11.4453125" style="57" customWidth="1"/>
    <col min="12" max="12" width="10.5546875" style="57" customWidth="1"/>
    <col min="13" max="22" width="10.77734375" style="40" customWidth="1"/>
    <col min="23" max="16384" width="8.88671875" style="40" customWidth="1"/>
  </cols>
  <sheetData>
    <row r="3" spans="1:22" ht="38.25">
      <c r="A3" s="37" t="s">
        <v>156</v>
      </c>
      <c r="B3" s="37" t="s">
        <v>372</v>
      </c>
      <c r="C3" s="38" t="s">
        <v>0</v>
      </c>
      <c r="D3" s="39" t="s">
        <v>38</v>
      </c>
      <c r="E3" s="38" t="s">
        <v>20</v>
      </c>
      <c r="F3" s="39" t="s">
        <v>1</v>
      </c>
      <c r="G3" s="60" t="s">
        <v>204</v>
      </c>
      <c r="H3" s="38" t="s">
        <v>2</v>
      </c>
      <c r="I3" s="38" t="s">
        <v>3</v>
      </c>
      <c r="J3" s="62" t="s">
        <v>205</v>
      </c>
      <c r="K3" s="38" t="s">
        <v>358</v>
      </c>
      <c r="L3" s="38" t="s">
        <v>157</v>
      </c>
      <c r="M3" s="38" t="s">
        <v>208</v>
      </c>
      <c r="N3" s="38" t="s">
        <v>209</v>
      </c>
      <c r="O3" s="38" t="s">
        <v>210</v>
      </c>
      <c r="P3" s="38" t="s">
        <v>211</v>
      </c>
      <c r="Q3" s="38" t="s">
        <v>212</v>
      </c>
      <c r="R3" s="38" t="s">
        <v>213</v>
      </c>
      <c r="S3" s="38" t="s">
        <v>214</v>
      </c>
      <c r="T3" s="38" t="s">
        <v>215</v>
      </c>
      <c r="U3" s="38" t="s">
        <v>216</v>
      </c>
      <c r="V3" s="38" t="s">
        <v>217</v>
      </c>
    </row>
    <row r="4" spans="1:22" ht="25.5">
      <c r="A4" s="41">
        <v>1</v>
      </c>
      <c r="B4" s="41">
        <v>10</v>
      </c>
      <c r="C4" s="42" t="s">
        <v>5</v>
      </c>
      <c r="D4" s="43" t="s">
        <v>41</v>
      </c>
      <c r="E4" s="44" t="s">
        <v>42</v>
      </c>
      <c r="F4" s="43" t="s">
        <v>10</v>
      </c>
      <c r="G4" s="45" t="s">
        <v>201</v>
      </c>
      <c r="H4" s="44" t="s">
        <v>43</v>
      </c>
      <c r="I4" s="44" t="s">
        <v>8</v>
      </c>
      <c r="J4" s="63">
        <v>2400</v>
      </c>
      <c r="K4" s="44" t="s">
        <v>349</v>
      </c>
      <c r="L4" s="44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2.75">
      <c r="A5" s="41">
        <v>1</v>
      </c>
      <c r="B5" s="41">
        <v>20</v>
      </c>
      <c r="C5" s="46" t="s">
        <v>5</v>
      </c>
      <c r="D5" s="47" t="s">
        <v>41</v>
      </c>
      <c r="E5" s="46" t="s">
        <v>42</v>
      </c>
      <c r="F5" s="47" t="s">
        <v>10</v>
      </c>
      <c r="G5" s="45" t="s">
        <v>201</v>
      </c>
      <c r="H5" s="46" t="s">
        <v>44</v>
      </c>
      <c r="I5" s="46" t="s">
        <v>15</v>
      </c>
      <c r="J5" s="63">
        <v>400000</v>
      </c>
      <c r="K5" s="46" t="s">
        <v>349</v>
      </c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5.5">
      <c r="A6" s="41">
        <v>1</v>
      </c>
      <c r="B6" s="41">
        <v>30</v>
      </c>
      <c r="C6" s="46" t="s">
        <v>5</v>
      </c>
      <c r="D6" s="47" t="s">
        <v>41</v>
      </c>
      <c r="E6" s="46" t="s">
        <v>42</v>
      </c>
      <c r="F6" s="47" t="s">
        <v>10</v>
      </c>
      <c r="G6" s="45" t="s">
        <v>201</v>
      </c>
      <c r="H6" s="46" t="s">
        <v>47</v>
      </c>
      <c r="I6" s="46" t="s">
        <v>8</v>
      </c>
      <c r="J6" s="63">
        <v>1500</v>
      </c>
      <c r="K6" s="46" t="s">
        <v>349</v>
      </c>
      <c r="L6" s="46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25.5">
      <c r="A7" s="41">
        <v>1</v>
      </c>
      <c r="B7" s="41">
        <v>40</v>
      </c>
      <c r="C7" s="46" t="s">
        <v>5</v>
      </c>
      <c r="D7" s="47" t="s">
        <v>41</v>
      </c>
      <c r="E7" s="46" t="s">
        <v>42</v>
      </c>
      <c r="F7" s="47" t="s">
        <v>6</v>
      </c>
      <c r="G7" s="45" t="s">
        <v>201</v>
      </c>
      <c r="H7" s="44" t="s">
        <v>60</v>
      </c>
      <c r="I7" s="44" t="s">
        <v>93</v>
      </c>
      <c r="J7" s="63">
        <v>2300</v>
      </c>
      <c r="K7" s="46" t="s">
        <v>348</v>
      </c>
      <c r="L7" s="46" t="s">
        <v>99</v>
      </c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25.5">
      <c r="A8" s="41">
        <v>1</v>
      </c>
      <c r="B8" s="41">
        <v>50</v>
      </c>
      <c r="C8" s="46" t="s">
        <v>5</v>
      </c>
      <c r="D8" s="47" t="s">
        <v>41</v>
      </c>
      <c r="E8" s="46" t="s">
        <v>42</v>
      </c>
      <c r="F8" s="47" t="s">
        <v>23</v>
      </c>
      <c r="G8" s="45" t="s">
        <v>201</v>
      </c>
      <c r="H8" s="44" t="s">
        <v>30</v>
      </c>
      <c r="I8" s="46" t="s">
        <v>8</v>
      </c>
      <c r="J8" s="63">
        <v>0</v>
      </c>
      <c r="K8" s="46" t="s">
        <v>352</v>
      </c>
      <c r="L8" s="46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26.25">
      <c r="A9" s="41">
        <v>1</v>
      </c>
      <c r="B9" s="41">
        <v>60</v>
      </c>
      <c r="C9" s="46" t="s">
        <v>29</v>
      </c>
      <c r="D9" s="47" t="s">
        <v>41</v>
      </c>
      <c r="E9" s="46" t="s">
        <v>48</v>
      </c>
      <c r="F9" s="47" t="s">
        <v>10</v>
      </c>
      <c r="G9" s="69" t="str">
        <f>CHAR(139+1)</f>
        <v>Œ</v>
      </c>
      <c r="H9" s="46" t="s">
        <v>14</v>
      </c>
      <c r="I9" s="46" t="s">
        <v>96</v>
      </c>
      <c r="J9" s="63">
        <v>0</v>
      </c>
      <c r="K9" s="46" t="s">
        <v>350</v>
      </c>
      <c r="L9" s="46" t="s">
        <v>158</v>
      </c>
      <c r="M9" s="43" t="s">
        <v>226</v>
      </c>
      <c r="N9" s="43" t="s">
        <v>373</v>
      </c>
      <c r="O9" s="71"/>
      <c r="P9" s="71"/>
      <c r="Q9" s="71"/>
      <c r="R9" s="71"/>
      <c r="S9" s="71"/>
      <c r="T9" s="71"/>
      <c r="U9" s="71"/>
      <c r="V9" s="71"/>
    </row>
    <row r="10" spans="1:22" ht="26.25">
      <c r="A10" s="41">
        <v>1</v>
      </c>
      <c r="B10" s="41">
        <v>70</v>
      </c>
      <c r="C10" s="46" t="s">
        <v>29</v>
      </c>
      <c r="D10" s="47" t="s">
        <v>41</v>
      </c>
      <c r="E10" s="46" t="s">
        <v>176</v>
      </c>
      <c r="F10" s="47" t="s">
        <v>10</v>
      </c>
      <c r="G10" s="69" t="str">
        <f>CHAR(139+3)</f>
        <v>Ž</v>
      </c>
      <c r="H10" s="46" t="s">
        <v>52</v>
      </c>
      <c r="I10" s="46" t="s">
        <v>15</v>
      </c>
      <c r="J10" s="63">
        <v>10000000</v>
      </c>
      <c r="K10" s="46" t="s">
        <v>351</v>
      </c>
      <c r="L10" s="46"/>
      <c r="M10" s="43" t="s">
        <v>229</v>
      </c>
      <c r="N10" s="43" t="s">
        <v>374</v>
      </c>
      <c r="Q10" s="71"/>
      <c r="R10" s="71"/>
      <c r="S10" s="71"/>
      <c r="T10" s="71"/>
      <c r="U10" s="71"/>
      <c r="V10" s="71"/>
    </row>
    <row r="11" spans="1:22" ht="26.25">
      <c r="A11" s="41">
        <v>1</v>
      </c>
      <c r="B11" s="41">
        <v>80</v>
      </c>
      <c r="C11" s="42" t="s">
        <v>5</v>
      </c>
      <c r="D11" s="43" t="s">
        <v>41</v>
      </c>
      <c r="E11" s="44" t="s">
        <v>159</v>
      </c>
      <c r="F11" s="43" t="s">
        <v>10</v>
      </c>
      <c r="G11" s="69" t="str">
        <f>CHAR(139+2)</f>
        <v></v>
      </c>
      <c r="H11" s="43" t="s">
        <v>53</v>
      </c>
      <c r="I11" s="44" t="s">
        <v>12</v>
      </c>
      <c r="J11" s="64">
        <v>50000</v>
      </c>
      <c r="K11" s="44" t="s">
        <v>354</v>
      </c>
      <c r="L11" s="44"/>
      <c r="M11" s="43" t="s">
        <v>228</v>
      </c>
      <c r="N11" s="43" t="s">
        <v>375</v>
      </c>
      <c r="O11" s="71"/>
      <c r="P11" s="71"/>
      <c r="Q11" s="71"/>
      <c r="R11" s="71"/>
      <c r="S11" s="71"/>
      <c r="T11" s="71"/>
      <c r="U11" s="71"/>
      <c r="V11" s="71"/>
    </row>
    <row r="12" spans="1:22" ht="26.25">
      <c r="A12" s="41">
        <v>1</v>
      </c>
      <c r="B12" s="41">
        <v>90</v>
      </c>
      <c r="C12" s="42" t="s">
        <v>5</v>
      </c>
      <c r="D12" s="43" t="s">
        <v>41</v>
      </c>
      <c r="E12" s="44" t="s">
        <v>159</v>
      </c>
      <c r="F12" s="43" t="s">
        <v>10</v>
      </c>
      <c r="G12" s="69" t="str">
        <f>CHAR(139+2)</f>
        <v></v>
      </c>
      <c r="H12" s="43" t="s">
        <v>54</v>
      </c>
      <c r="I12" s="44" t="s">
        <v>12</v>
      </c>
      <c r="J12" s="64">
        <v>35000</v>
      </c>
      <c r="K12" s="44" t="s">
        <v>354</v>
      </c>
      <c r="L12" s="44"/>
      <c r="M12" s="43" t="s">
        <v>228</v>
      </c>
      <c r="N12" s="43" t="s">
        <v>375</v>
      </c>
      <c r="O12" s="71"/>
      <c r="P12" s="71"/>
      <c r="Q12" s="71"/>
      <c r="R12" s="71"/>
      <c r="S12" s="71"/>
      <c r="T12" s="71"/>
      <c r="U12" s="71"/>
      <c r="V12" s="71"/>
    </row>
    <row r="13" spans="1:22" ht="39">
      <c r="A13" s="41">
        <v>1</v>
      </c>
      <c r="B13" s="41">
        <v>100</v>
      </c>
      <c r="C13" s="42" t="s">
        <v>5</v>
      </c>
      <c r="D13" s="43" t="s">
        <v>41</v>
      </c>
      <c r="E13" s="44" t="s">
        <v>174</v>
      </c>
      <c r="F13" s="43" t="s">
        <v>6</v>
      </c>
      <c r="G13" s="69" t="str">
        <f>CHAR(139+4)</f>
        <v></v>
      </c>
      <c r="H13" s="44" t="s">
        <v>175</v>
      </c>
      <c r="I13" s="44" t="s">
        <v>55</v>
      </c>
      <c r="J13" s="64">
        <v>4000</v>
      </c>
      <c r="K13" s="44" t="s">
        <v>355</v>
      </c>
      <c r="L13" s="44" t="s">
        <v>99</v>
      </c>
      <c r="M13" s="43" t="s">
        <v>231</v>
      </c>
      <c r="N13" s="43" t="s">
        <v>376</v>
      </c>
      <c r="O13" s="71"/>
      <c r="P13" s="71"/>
      <c r="Q13" s="71"/>
      <c r="R13" s="71"/>
      <c r="S13" s="71"/>
      <c r="T13" s="71"/>
      <c r="U13" s="71"/>
      <c r="V13" s="71"/>
    </row>
    <row r="14" spans="1:22" ht="26.25">
      <c r="A14" s="41">
        <v>1</v>
      </c>
      <c r="B14" s="41">
        <v>110</v>
      </c>
      <c r="C14" s="42" t="s">
        <v>29</v>
      </c>
      <c r="D14" s="43" t="s">
        <v>41</v>
      </c>
      <c r="E14" s="44" t="s">
        <v>56</v>
      </c>
      <c r="F14" s="43" t="s">
        <v>25</v>
      </c>
      <c r="G14" s="69" t="str">
        <f>CHAR(139+5)</f>
        <v></v>
      </c>
      <c r="H14" s="44" t="s">
        <v>57</v>
      </c>
      <c r="I14" s="44" t="s">
        <v>12</v>
      </c>
      <c r="J14" s="64">
        <v>7000</v>
      </c>
      <c r="K14" s="44" t="s">
        <v>354</v>
      </c>
      <c r="L14" s="48" t="s">
        <v>58</v>
      </c>
      <c r="M14" s="43" t="s">
        <v>233</v>
      </c>
      <c r="N14" s="43" t="s">
        <v>377</v>
      </c>
      <c r="O14" s="71"/>
      <c r="P14" s="71"/>
      <c r="Q14" s="71"/>
      <c r="R14" s="71"/>
      <c r="S14" s="71"/>
      <c r="T14" s="71"/>
      <c r="U14" s="71"/>
      <c r="V14" s="71"/>
    </row>
    <row r="15" spans="1:22" ht="26.25">
      <c r="A15" s="41">
        <v>1</v>
      </c>
      <c r="B15" s="41">
        <v>120</v>
      </c>
      <c r="C15" s="42" t="s">
        <v>29</v>
      </c>
      <c r="D15" s="43" t="s">
        <v>41</v>
      </c>
      <c r="E15" s="44" t="s">
        <v>56</v>
      </c>
      <c r="F15" s="43" t="s">
        <v>25</v>
      </c>
      <c r="G15" s="69" t="str">
        <f>CHAR(139+5)</f>
        <v></v>
      </c>
      <c r="H15" s="44" t="s">
        <v>28</v>
      </c>
      <c r="I15" s="44" t="s">
        <v>12</v>
      </c>
      <c r="J15" s="64">
        <v>23000</v>
      </c>
      <c r="K15" s="44" t="s">
        <v>354</v>
      </c>
      <c r="L15" s="48" t="s">
        <v>58</v>
      </c>
      <c r="M15" s="43" t="s">
        <v>233</v>
      </c>
      <c r="N15" s="43" t="s">
        <v>377</v>
      </c>
      <c r="O15" s="71"/>
      <c r="P15" s="71"/>
      <c r="Q15" s="71"/>
      <c r="R15" s="71"/>
      <c r="S15" s="71"/>
      <c r="T15" s="71"/>
      <c r="U15" s="71"/>
      <c r="V15" s="71"/>
    </row>
    <row r="16" spans="1:22" ht="25.5">
      <c r="A16" s="41">
        <v>2</v>
      </c>
      <c r="B16" s="41">
        <v>130</v>
      </c>
      <c r="C16" s="42" t="s">
        <v>5</v>
      </c>
      <c r="D16" s="43" t="s">
        <v>59</v>
      </c>
      <c r="E16" s="44" t="s">
        <v>42</v>
      </c>
      <c r="F16" s="43" t="s">
        <v>10</v>
      </c>
      <c r="G16" s="45" t="s">
        <v>201</v>
      </c>
      <c r="H16" s="44" t="s">
        <v>43</v>
      </c>
      <c r="I16" s="44" t="s">
        <v>8</v>
      </c>
      <c r="J16" s="64">
        <v>1400</v>
      </c>
      <c r="K16" s="44" t="s">
        <v>356</v>
      </c>
      <c r="L16" s="44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38.25">
      <c r="A17" s="41">
        <v>2</v>
      </c>
      <c r="B17" s="41">
        <v>140</v>
      </c>
      <c r="C17" s="42" t="s">
        <v>5</v>
      </c>
      <c r="D17" s="43" t="s">
        <v>59</v>
      </c>
      <c r="E17" s="44" t="s">
        <v>42</v>
      </c>
      <c r="F17" s="43" t="s">
        <v>10</v>
      </c>
      <c r="G17" s="45" t="s">
        <v>201</v>
      </c>
      <c r="H17" s="44" t="s">
        <v>61</v>
      </c>
      <c r="I17" s="44" t="s">
        <v>8</v>
      </c>
      <c r="J17" s="64">
        <v>2000</v>
      </c>
      <c r="K17" s="44" t="s">
        <v>356</v>
      </c>
      <c r="L17" s="44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25.5">
      <c r="A18" s="41">
        <v>2</v>
      </c>
      <c r="B18" s="41">
        <v>150</v>
      </c>
      <c r="C18" s="42" t="s">
        <v>5</v>
      </c>
      <c r="D18" s="43" t="s">
        <v>59</v>
      </c>
      <c r="E18" s="44" t="s">
        <v>42</v>
      </c>
      <c r="F18" s="43" t="s">
        <v>6</v>
      </c>
      <c r="G18" s="45" t="s">
        <v>201</v>
      </c>
      <c r="H18" s="44" t="s">
        <v>60</v>
      </c>
      <c r="I18" s="44" t="s">
        <v>93</v>
      </c>
      <c r="J18" s="64">
        <v>2000</v>
      </c>
      <c r="K18" s="44" t="s">
        <v>348</v>
      </c>
      <c r="L18" s="44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25.5">
      <c r="A19" s="41">
        <v>2</v>
      </c>
      <c r="B19" s="41">
        <v>160</v>
      </c>
      <c r="C19" s="42" t="s">
        <v>5</v>
      </c>
      <c r="D19" s="43" t="s">
        <v>59</v>
      </c>
      <c r="E19" s="44" t="s">
        <v>42</v>
      </c>
      <c r="F19" s="43" t="s">
        <v>6</v>
      </c>
      <c r="G19" s="45" t="s">
        <v>201</v>
      </c>
      <c r="H19" s="44" t="s">
        <v>173</v>
      </c>
      <c r="I19" s="44" t="s">
        <v>8</v>
      </c>
      <c r="J19" s="64">
        <v>0</v>
      </c>
      <c r="K19" s="44" t="s">
        <v>357</v>
      </c>
      <c r="L19" s="44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25.5">
      <c r="A20" s="41">
        <v>2</v>
      </c>
      <c r="B20" s="41">
        <v>170</v>
      </c>
      <c r="C20" s="42" t="s">
        <v>29</v>
      </c>
      <c r="D20" s="43" t="s">
        <v>59</v>
      </c>
      <c r="E20" s="44" t="s">
        <v>42</v>
      </c>
      <c r="F20" s="43" t="s">
        <v>23</v>
      </c>
      <c r="G20" s="45" t="s">
        <v>201</v>
      </c>
      <c r="H20" s="44" t="s">
        <v>30</v>
      </c>
      <c r="I20" s="44" t="s">
        <v>93</v>
      </c>
      <c r="J20" s="64">
        <v>0</v>
      </c>
      <c r="K20" s="48" t="s">
        <v>352</v>
      </c>
      <c r="L20" s="48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26.25">
      <c r="A21" s="41">
        <v>2</v>
      </c>
      <c r="B21" s="41">
        <v>180</v>
      </c>
      <c r="C21" s="42" t="s">
        <v>5</v>
      </c>
      <c r="D21" s="43" t="s">
        <v>59</v>
      </c>
      <c r="E21" s="44" t="s">
        <v>62</v>
      </c>
      <c r="F21" s="43" t="s">
        <v>6</v>
      </c>
      <c r="G21" s="69" t="str">
        <f>CHAR(139+1)</f>
        <v>Œ</v>
      </c>
      <c r="H21" s="44" t="s">
        <v>63</v>
      </c>
      <c r="I21" s="44" t="s">
        <v>93</v>
      </c>
      <c r="J21" s="64">
        <v>1000</v>
      </c>
      <c r="K21" s="48" t="s">
        <v>348</v>
      </c>
      <c r="L21" s="48" t="s">
        <v>99</v>
      </c>
      <c r="M21" s="43" t="s">
        <v>236</v>
      </c>
      <c r="N21" s="43" t="s">
        <v>442</v>
      </c>
      <c r="O21" s="71"/>
      <c r="P21" s="71"/>
      <c r="Q21" s="71"/>
      <c r="R21" s="71"/>
      <c r="S21" s="71"/>
      <c r="T21" s="71"/>
      <c r="U21" s="71"/>
      <c r="V21" s="71"/>
    </row>
    <row r="22" spans="1:22" ht="18">
      <c r="A22" s="41">
        <v>2</v>
      </c>
      <c r="B22" s="41">
        <v>190</v>
      </c>
      <c r="C22" s="42" t="s">
        <v>5</v>
      </c>
      <c r="D22" s="43" t="s">
        <v>59</v>
      </c>
      <c r="E22" s="44" t="s">
        <v>62</v>
      </c>
      <c r="F22" s="43" t="s">
        <v>10</v>
      </c>
      <c r="G22" s="69" t="str">
        <f>CHAR(139+2)</f>
        <v></v>
      </c>
      <c r="H22" s="44" t="s">
        <v>149</v>
      </c>
      <c r="I22" s="44" t="s">
        <v>8</v>
      </c>
      <c r="J22" s="64">
        <v>27000</v>
      </c>
      <c r="K22" s="48" t="s">
        <v>349</v>
      </c>
      <c r="L22" s="48"/>
      <c r="M22" s="43" t="s">
        <v>238</v>
      </c>
      <c r="N22" s="43" t="s">
        <v>378</v>
      </c>
      <c r="O22" s="71"/>
      <c r="P22" s="71"/>
      <c r="Q22" s="71"/>
      <c r="R22" s="71"/>
      <c r="S22" s="71"/>
      <c r="T22" s="71"/>
      <c r="U22" s="71"/>
      <c r="V22" s="71"/>
    </row>
    <row r="23" spans="1:22" ht="26.25">
      <c r="A23" s="41">
        <v>2</v>
      </c>
      <c r="B23" s="41">
        <v>200</v>
      </c>
      <c r="C23" s="42" t="s">
        <v>5</v>
      </c>
      <c r="D23" s="43" t="s">
        <v>59</v>
      </c>
      <c r="E23" s="44" t="s">
        <v>160</v>
      </c>
      <c r="F23" s="43" t="s">
        <v>25</v>
      </c>
      <c r="G23" s="69" t="str">
        <f>CHAR(139+3)</f>
        <v>Ž</v>
      </c>
      <c r="H23" s="44" t="s">
        <v>57</v>
      </c>
      <c r="I23" s="44" t="s">
        <v>12</v>
      </c>
      <c r="J23" s="64">
        <v>21000</v>
      </c>
      <c r="K23" s="44" t="s">
        <v>354</v>
      </c>
      <c r="L23" s="44" t="s">
        <v>20</v>
      </c>
      <c r="M23" s="43" t="s">
        <v>240</v>
      </c>
      <c r="N23" s="43" t="s">
        <v>379</v>
      </c>
      <c r="O23" s="43" t="s">
        <v>242</v>
      </c>
      <c r="P23" s="43" t="s">
        <v>412</v>
      </c>
      <c r="Q23" s="43" t="s">
        <v>247</v>
      </c>
      <c r="R23" s="43" t="s">
        <v>413</v>
      </c>
      <c r="S23" s="43"/>
      <c r="T23" s="71"/>
      <c r="U23" s="71"/>
      <c r="V23" s="71"/>
    </row>
    <row r="24" spans="1:22" ht="26.25">
      <c r="A24" s="41">
        <v>2</v>
      </c>
      <c r="B24" s="41">
        <v>210</v>
      </c>
      <c r="C24" s="42" t="s">
        <v>5</v>
      </c>
      <c r="D24" s="43" t="s">
        <v>59</v>
      </c>
      <c r="E24" s="44" t="s">
        <v>160</v>
      </c>
      <c r="F24" s="43" t="s">
        <v>25</v>
      </c>
      <c r="G24" s="69" t="str">
        <f>CHAR(139+3)</f>
        <v>Ž</v>
      </c>
      <c r="H24" s="44" t="s">
        <v>28</v>
      </c>
      <c r="I24" s="44" t="s">
        <v>12</v>
      </c>
      <c r="J24" s="64">
        <v>69000</v>
      </c>
      <c r="K24" s="44" t="s">
        <v>354</v>
      </c>
      <c r="L24" s="44" t="s">
        <v>20</v>
      </c>
      <c r="M24" s="43" t="s">
        <v>242</v>
      </c>
      <c r="N24" s="43" t="s">
        <v>379</v>
      </c>
      <c r="O24" s="43" t="s">
        <v>242</v>
      </c>
      <c r="P24" s="43" t="s">
        <v>412</v>
      </c>
      <c r="Q24" s="43" t="s">
        <v>247</v>
      </c>
      <c r="R24" s="43" t="s">
        <v>413</v>
      </c>
      <c r="S24" s="43"/>
      <c r="T24" s="71"/>
      <c r="U24" s="71"/>
      <c r="V24" s="71"/>
    </row>
    <row r="25" spans="1:22" ht="26.25">
      <c r="A25" s="41">
        <v>2</v>
      </c>
      <c r="B25" s="41">
        <v>220</v>
      </c>
      <c r="C25" s="42" t="s">
        <v>5</v>
      </c>
      <c r="D25" s="43" t="s">
        <v>59</v>
      </c>
      <c r="E25" s="44" t="s">
        <v>161</v>
      </c>
      <c r="F25" s="43" t="s">
        <v>6</v>
      </c>
      <c r="G25" s="69" t="str">
        <f>CHAR(139+4)</f>
        <v></v>
      </c>
      <c r="H25" s="44" t="s">
        <v>162</v>
      </c>
      <c r="I25" s="44" t="s">
        <v>93</v>
      </c>
      <c r="J25" s="64">
        <v>500</v>
      </c>
      <c r="K25" s="48" t="s">
        <v>348</v>
      </c>
      <c r="L25" s="48" t="s">
        <v>99</v>
      </c>
      <c r="M25" s="43" t="s">
        <v>244</v>
      </c>
      <c r="N25" s="43" t="s">
        <v>380</v>
      </c>
      <c r="O25" s="71"/>
      <c r="P25" s="71"/>
      <c r="Q25" s="71"/>
      <c r="R25" s="71"/>
      <c r="S25" s="71"/>
      <c r="T25" s="71"/>
      <c r="U25" s="71"/>
      <c r="V25" s="71"/>
    </row>
    <row r="26" spans="1:22" ht="26.25">
      <c r="A26" s="41">
        <v>2</v>
      </c>
      <c r="B26" s="41">
        <v>230</v>
      </c>
      <c r="C26" s="46" t="s">
        <v>5</v>
      </c>
      <c r="D26" s="43" t="s">
        <v>59</v>
      </c>
      <c r="E26" s="46" t="s">
        <v>177</v>
      </c>
      <c r="F26" s="47" t="s">
        <v>6</v>
      </c>
      <c r="G26" s="69" t="str">
        <f>CHAR(139+5)</f>
        <v></v>
      </c>
      <c r="H26" s="46" t="s">
        <v>64</v>
      </c>
      <c r="I26" s="44" t="s">
        <v>93</v>
      </c>
      <c r="J26" s="64">
        <v>500</v>
      </c>
      <c r="K26" s="46" t="s">
        <v>348</v>
      </c>
      <c r="L26" s="46" t="s">
        <v>99</v>
      </c>
      <c r="M26" s="43" t="s">
        <v>248</v>
      </c>
      <c r="N26" s="43" t="s">
        <v>381</v>
      </c>
      <c r="O26" s="71"/>
      <c r="P26" s="71"/>
      <c r="Q26" s="71"/>
      <c r="R26" s="71"/>
      <c r="S26" s="71"/>
      <c r="T26" s="71"/>
      <c r="U26" s="71"/>
      <c r="V26" s="71"/>
    </row>
    <row r="27" spans="1:22" ht="18">
      <c r="A27" s="41">
        <v>2</v>
      </c>
      <c r="B27" s="41">
        <v>240</v>
      </c>
      <c r="C27" s="46" t="s">
        <v>5</v>
      </c>
      <c r="D27" s="43" t="s">
        <v>59</v>
      </c>
      <c r="E27" s="46" t="s">
        <v>178</v>
      </c>
      <c r="F27" s="47" t="s">
        <v>10</v>
      </c>
      <c r="G27" s="69" t="str">
        <f>CHAR(139+6)</f>
        <v>‘</v>
      </c>
      <c r="H27" s="46" t="s">
        <v>65</v>
      </c>
      <c r="I27" s="44" t="s">
        <v>12</v>
      </c>
      <c r="J27" s="64">
        <v>300000</v>
      </c>
      <c r="K27" s="46" t="s">
        <v>351</v>
      </c>
      <c r="L27" s="46"/>
      <c r="M27" s="43" t="s">
        <v>250</v>
      </c>
      <c r="N27" s="43" t="s">
        <v>382</v>
      </c>
      <c r="O27" s="71"/>
      <c r="P27" s="71"/>
      <c r="Q27" s="71"/>
      <c r="R27" s="71"/>
      <c r="S27" s="71"/>
      <c r="T27" s="71"/>
      <c r="U27" s="71"/>
      <c r="V27" s="71"/>
    </row>
    <row r="28" spans="1:22" ht="26.25">
      <c r="A28" s="41">
        <v>2</v>
      </c>
      <c r="B28" s="41">
        <v>250</v>
      </c>
      <c r="C28" s="46" t="s">
        <v>5</v>
      </c>
      <c r="D28" s="43" t="s">
        <v>59</v>
      </c>
      <c r="E28" s="46" t="s">
        <v>178</v>
      </c>
      <c r="F28" s="47" t="s">
        <v>6</v>
      </c>
      <c r="G28" s="69" t="str">
        <f>CHAR(139+6)</f>
        <v>‘</v>
      </c>
      <c r="H28" s="46" t="s">
        <v>64</v>
      </c>
      <c r="I28" s="44" t="s">
        <v>93</v>
      </c>
      <c r="J28" s="64">
        <v>500</v>
      </c>
      <c r="K28" s="49" t="s">
        <v>348</v>
      </c>
      <c r="L28" s="49" t="s">
        <v>99</v>
      </c>
      <c r="M28" s="43" t="s">
        <v>250</v>
      </c>
      <c r="N28" s="43" t="s">
        <v>382</v>
      </c>
      <c r="O28" s="71"/>
      <c r="P28" s="71"/>
      <c r="Q28" s="71"/>
      <c r="R28" s="71"/>
      <c r="S28" s="71"/>
      <c r="T28" s="71"/>
      <c r="U28" s="71"/>
      <c r="V28" s="71"/>
    </row>
    <row r="29" spans="1:22" ht="25.5">
      <c r="A29" s="41">
        <v>3</v>
      </c>
      <c r="B29" s="41">
        <v>260</v>
      </c>
      <c r="C29" s="46" t="s">
        <v>5</v>
      </c>
      <c r="D29" s="50" t="s">
        <v>67</v>
      </c>
      <c r="E29" s="49" t="s">
        <v>42</v>
      </c>
      <c r="F29" s="50" t="s">
        <v>10</v>
      </c>
      <c r="G29" s="45" t="s">
        <v>201</v>
      </c>
      <c r="H29" s="49" t="s">
        <v>68</v>
      </c>
      <c r="I29" s="49" t="s">
        <v>15</v>
      </c>
      <c r="J29" s="65">
        <v>30000000</v>
      </c>
      <c r="K29" s="49" t="s">
        <v>351</v>
      </c>
      <c r="L29" s="49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ht="25.5">
      <c r="A30" s="41">
        <v>3</v>
      </c>
      <c r="B30" s="41">
        <v>270</v>
      </c>
      <c r="C30" s="42" t="s">
        <v>5</v>
      </c>
      <c r="D30" s="50" t="s">
        <v>67</v>
      </c>
      <c r="E30" s="49" t="s">
        <v>42</v>
      </c>
      <c r="F30" s="43" t="s">
        <v>10</v>
      </c>
      <c r="G30" s="45" t="s">
        <v>201</v>
      </c>
      <c r="H30" s="44" t="s">
        <v>43</v>
      </c>
      <c r="I30" s="44" t="s">
        <v>8</v>
      </c>
      <c r="J30" s="64">
        <v>10400</v>
      </c>
      <c r="K30" s="44" t="s">
        <v>359</v>
      </c>
      <c r="L30" s="44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25.5">
      <c r="A31" s="41">
        <v>3</v>
      </c>
      <c r="B31" s="41">
        <v>280</v>
      </c>
      <c r="C31" s="46" t="s">
        <v>5</v>
      </c>
      <c r="D31" s="50" t="s">
        <v>67</v>
      </c>
      <c r="E31" s="49" t="s">
        <v>42</v>
      </c>
      <c r="F31" s="50" t="s">
        <v>6</v>
      </c>
      <c r="G31" s="45" t="s">
        <v>201</v>
      </c>
      <c r="H31" s="44" t="s">
        <v>60</v>
      </c>
      <c r="I31" s="44" t="s">
        <v>93</v>
      </c>
      <c r="J31" s="64">
        <v>2000</v>
      </c>
      <c r="K31" s="49" t="s">
        <v>348</v>
      </c>
      <c r="L31" s="49" t="s">
        <v>99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25.5">
      <c r="A32" s="41">
        <v>3</v>
      </c>
      <c r="B32" s="41">
        <v>290</v>
      </c>
      <c r="C32" s="42" t="s">
        <v>5</v>
      </c>
      <c r="D32" s="50" t="s">
        <v>67</v>
      </c>
      <c r="E32" s="49" t="s">
        <v>42</v>
      </c>
      <c r="F32" s="50" t="s">
        <v>6</v>
      </c>
      <c r="G32" s="45" t="s">
        <v>201</v>
      </c>
      <c r="H32" s="44" t="s">
        <v>69</v>
      </c>
      <c r="I32" s="44" t="s">
        <v>93</v>
      </c>
      <c r="J32" s="64">
        <v>5000</v>
      </c>
      <c r="K32" s="44" t="s">
        <v>348</v>
      </c>
      <c r="L32" s="44" t="s">
        <v>99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25.5">
      <c r="A33" s="41">
        <v>3</v>
      </c>
      <c r="B33" s="41">
        <v>300</v>
      </c>
      <c r="C33" s="42" t="s">
        <v>5</v>
      </c>
      <c r="D33" s="50" t="s">
        <v>67</v>
      </c>
      <c r="E33" s="49" t="s">
        <v>42</v>
      </c>
      <c r="F33" s="43" t="s">
        <v>25</v>
      </c>
      <c r="G33" s="45" t="s">
        <v>201</v>
      </c>
      <c r="H33" s="44" t="s">
        <v>57</v>
      </c>
      <c r="I33" s="44" t="s">
        <v>12</v>
      </c>
      <c r="J33" s="64">
        <v>154000</v>
      </c>
      <c r="K33" s="44" t="s">
        <v>351</v>
      </c>
      <c r="L33" s="44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25.5">
      <c r="A34" s="41">
        <v>3</v>
      </c>
      <c r="B34" s="41">
        <v>310</v>
      </c>
      <c r="C34" s="42" t="s">
        <v>5</v>
      </c>
      <c r="D34" s="50" t="s">
        <v>67</v>
      </c>
      <c r="E34" s="49" t="s">
        <v>42</v>
      </c>
      <c r="F34" s="43" t="s">
        <v>25</v>
      </c>
      <c r="G34" s="45" t="s">
        <v>201</v>
      </c>
      <c r="H34" s="44" t="s">
        <v>28</v>
      </c>
      <c r="I34" s="44" t="s">
        <v>12</v>
      </c>
      <c r="J34" s="64">
        <v>506000</v>
      </c>
      <c r="K34" s="44" t="s">
        <v>351</v>
      </c>
      <c r="L34" s="44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25.5">
      <c r="A35" s="41">
        <v>3</v>
      </c>
      <c r="B35" s="41">
        <v>320</v>
      </c>
      <c r="C35" s="42" t="s">
        <v>5</v>
      </c>
      <c r="D35" s="50" t="s">
        <v>67</v>
      </c>
      <c r="E35" s="44" t="s">
        <v>42</v>
      </c>
      <c r="F35" s="43" t="s">
        <v>6</v>
      </c>
      <c r="G35" s="45" t="s">
        <v>201</v>
      </c>
      <c r="H35" s="44" t="s">
        <v>173</v>
      </c>
      <c r="I35" s="44" t="s">
        <v>8</v>
      </c>
      <c r="J35" s="64">
        <v>0</v>
      </c>
      <c r="K35" s="44" t="s">
        <v>360</v>
      </c>
      <c r="L35" s="44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25.5">
      <c r="A36" s="41">
        <v>3</v>
      </c>
      <c r="B36" s="41">
        <v>330</v>
      </c>
      <c r="C36" s="42" t="s">
        <v>5</v>
      </c>
      <c r="D36" s="50" t="s">
        <v>67</v>
      </c>
      <c r="E36" s="49" t="s">
        <v>42</v>
      </c>
      <c r="F36" s="43" t="s">
        <v>23</v>
      </c>
      <c r="G36" s="45" t="s">
        <v>201</v>
      </c>
      <c r="H36" s="44" t="s">
        <v>30</v>
      </c>
      <c r="I36" s="44" t="s">
        <v>8</v>
      </c>
      <c r="J36" s="64">
        <v>0</v>
      </c>
      <c r="K36" s="48" t="s">
        <v>352</v>
      </c>
      <c r="L36" s="48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26.25">
      <c r="A37" s="41">
        <v>3</v>
      </c>
      <c r="B37" s="41">
        <v>340</v>
      </c>
      <c r="C37" s="42" t="s">
        <v>5</v>
      </c>
      <c r="D37" s="50" t="s">
        <v>67</v>
      </c>
      <c r="E37" s="44" t="s">
        <v>70</v>
      </c>
      <c r="F37" s="43" t="s">
        <v>10</v>
      </c>
      <c r="G37" s="69" t="str">
        <f>CHAR(139+1)</f>
        <v>Œ</v>
      </c>
      <c r="H37" s="44" t="s">
        <v>14</v>
      </c>
      <c r="I37" s="44" t="s">
        <v>199</v>
      </c>
      <c r="J37" s="64">
        <v>0</v>
      </c>
      <c r="K37" s="44" t="s">
        <v>351</v>
      </c>
      <c r="L37" s="44"/>
      <c r="M37" s="43" t="s">
        <v>252</v>
      </c>
      <c r="N37" s="43" t="s">
        <v>253</v>
      </c>
      <c r="O37" s="71"/>
      <c r="P37" s="71"/>
      <c r="Q37" s="71"/>
      <c r="R37" s="71"/>
      <c r="S37" s="71"/>
      <c r="T37" s="71"/>
      <c r="U37" s="71"/>
      <c r="V37" s="71"/>
    </row>
    <row r="38" spans="1:22" ht="26.25">
      <c r="A38" s="41">
        <v>3</v>
      </c>
      <c r="B38" s="41">
        <v>350</v>
      </c>
      <c r="C38" s="42" t="s">
        <v>5</v>
      </c>
      <c r="D38" s="50" t="s">
        <v>67</v>
      </c>
      <c r="E38" s="44" t="s">
        <v>163</v>
      </c>
      <c r="F38" s="43" t="s">
        <v>10</v>
      </c>
      <c r="G38" s="69" t="str">
        <f>CHAR(139+2)</f>
        <v></v>
      </c>
      <c r="H38" s="44" t="s">
        <v>164</v>
      </c>
      <c r="I38" s="44" t="s">
        <v>12</v>
      </c>
      <c r="J38" s="64">
        <v>30000</v>
      </c>
      <c r="K38" s="44" t="s">
        <v>351</v>
      </c>
      <c r="L38" s="44"/>
      <c r="M38" s="43" t="s">
        <v>441</v>
      </c>
      <c r="N38" s="43" t="s">
        <v>255</v>
      </c>
      <c r="O38" s="71"/>
      <c r="P38" s="71"/>
      <c r="Q38" s="71"/>
      <c r="R38" s="71"/>
      <c r="S38" s="71"/>
      <c r="T38" s="71"/>
      <c r="U38" s="71"/>
      <c r="V38" s="71"/>
    </row>
    <row r="39" spans="1:22" ht="18">
      <c r="A39" s="41">
        <v>3</v>
      </c>
      <c r="B39" s="41">
        <v>360</v>
      </c>
      <c r="C39" s="42" t="s">
        <v>5</v>
      </c>
      <c r="D39" s="43" t="s">
        <v>67</v>
      </c>
      <c r="E39" s="44" t="s">
        <v>72</v>
      </c>
      <c r="F39" s="43" t="s">
        <v>10</v>
      </c>
      <c r="G39" s="69" t="str">
        <f>CHAR(139+3)</f>
        <v>Ž</v>
      </c>
      <c r="H39" s="44" t="s">
        <v>73</v>
      </c>
      <c r="I39" s="44" t="s">
        <v>15</v>
      </c>
      <c r="J39" s="64">
        <v>170000</v>
      </c>
      <c r="K39" s="44" t="s">
        <v>354</v>
      </c>
      <c r="L39" s="44"/>
      <c r="M39" s="43" t="s">
        <v>256</v>
      </c>
      <c r="N39" s="43" t="s">
        <v>383</v>
      </c>
      <c r="O39" s="71"/>
      <c r="P39" s="71"/>
      <c r="Q39" s="71"/>
      <c r="R39" s="71"/>
      <c r="S39" s="71"/>
      <c r="T39" s="71"/>
      <c r="U39" s="71"/>
      <c r="V39" s="71"/>
    </row>
    <row r="40" spans="1:22" ht="26.25">
      <c r="A40" s="41">
        <v>3</v>
      </c>
      <c r="B40" s="41">
        <v>370</v>
      </c>
      <c r="C40" s="42" t="s">
        <v>5</v>
      </c>
      <c r="D40" s="43" t="s">
        <v>67</v>
      </c>
      <c r="E40" s="44" t="s">
        <v>74</v>
      </c>
      <c r="F40" s="43" t="s">
        <v>10</v>
      </c>
      <c r="G40" s="69" t="str">
        <f>CHAR(139+6)</f>
        <v>‘</v>
      </c>
      <c r="H40" s="44" t="s">
        <v>179</v>
      </c>
      <c r="I40" s="44" t="s">
        <v>12</v>
      </c>
      <c r="J40" s="64">
        <v>600000</v>
      </c>
      <c r="K40" s="44" t="s">
        <v>351</v>
      </c>
      <c r="L40" s="44"/>
      <c r="M40" s="43" t="s">
        <v>258</v>
      </c>
      <c r="N40" s="43" t="s">
        <v>384</v>
      </c>
      <c r="O40" s="71"/>
      <c r="P40" s="71"/>
      <c r="Q40" s="71"/>
      <c r="R40" s="71"/>
      <c r="S40" s="71"/>
      <c r="T40" s="71"/>
      <c r="U40" s="71"/>
      <c r="V40" s="71"/>
    </row>
    <row r="41" spans="1:22" ht="18">
      <c r="A41" s="41">
        <v>3</v>
      </c>
      <c r="B41" s="41">
        <v>380</v>
      </c>
      <c r="C41" s="42" t="s">
        <v>5</v>
      </c>
      <c r="D41" s="43" t="s">
        <v>67</v>
      </c>
      <c r="E41" s="44" t="s">
        <v>75</v>
      </c>
      <c r="F41" s="43" t="s">
        <v>10</v>
      </c>
      <c r="G41" s="69" t="str">
        <f>CHAR(139+7)</f>
        <v>’</v>
      </c>
      <c r="H41" s="44" t="s">
        <v>76</v>
      </c>
      <c r="I41" s="44" t="s">
        <v>12</v>
      </c>
      <c r="J41" s="64">
        <v>4000000</v>
      </c>
      <c r="K41" s="48" t="s">
        <v>354</v>
      </c>
      <c r="L41" s="48" t="s">
        <v>207</v>
      </c>
      <c r="M41" s="43" t="s">
        <v>260</v>
      </c>
      <c r="N41" s="43" t="s">
        <v>440</v>
      </c>
      <c r="O41" s="71"/>
      <c r="P41" s="71"/>
      <c r="Q41" s="71"/>
      <c r="R41" s="71"/>
      <c r="S41" s="71"/>
      <c r="T41" s="71"/>
      <c r="U41" s="71"/>
      <c r="V41" s="71"/>
    </row>
    <row r="42" spans="1:22" ht="26.25">
      <c r="A42" s="41">
        <v>3</v>
      </c>
      <c r="B42" s="41">
        <v>390</v>
      </c>
      <c r="C42" s="42" t="s">
        <v>29</v>
      </c>
      <c r="D42" s="43" t="s">
        <v>67</v>
      </c>
      <c r="E42" s="44" t="s">
        <v>78</v>
      </c>
      <c r="F42" s="43" t="s">
        <v>10</v>
      </c>
      <c r="G42" s="69" t="str">
        <f>CHAR(139+4)</f>
        <v></v>
      </c>
      <c r="H42" s="44" t="s">
        <v>52</v>
      </c>
      <c r="I42" s="44" t="s">
        <v>15</v>
      </c>
      <c r="J42" s="64">
        <v>6500000</v>
      </c>
      <c r="K42" s="48" t="s">
        <v>354</v>
      </c>
      <c r="L42" s="44"/>
      <c r="M42" s="43" t="s">
        <v>262</v>
      </c>
      <c r="N42" s="43" t="s">
        <v>385</v>
      </c>
      <c r="O42" s="71"/>
      <c r="P42" s="71"/>
      <c r="Q42" s="71"/>
      <c r="R42" s="71"/>
      <c r="S42" s="71"/>
      <c r="T42" s="71"/>
      <c r="U42" s="71"/>
      <c r="V42" s="71"/>
    </row>
    <row r="43" spans="1:22" ht="26.25">
      <c r="A43" s="41">
        <v>3</v>
      </c>
      <c r="B43" s="41">
        <v>400</v>
      </c>
      <c r="C43" s="42" t="s">
        <v>29</v>
      </c>
      <c r="D43" s="43" t="s">
        <v>67</v>
      </c>
      <c r="E43" s="44" t="s">
        <v>79</v>
      </c>
      <c r="F43" s="43" t="s">
        <v>10</v>
      </c>
      <c r="G43" s="69" t="str">
        <f>CHAR(139+5)</f>
        <v></v>
      </c>
      <c r="H43" s="44" t="s">
        <v>52</v>
      </c>
      <c r="I43" s="44" t="s">
        <v>12</v>
      </c>
      <c r="J43" s="64">
        <v>6500000</v>
      </c>
      <c r="K43" s="44" t="s">
        <v>351</v>
      </c>
      <c r="L43" s="44" t="s">
        <v>207</v>
      </c>
      <c r="M43" s="43" t="s">
        <v>264</v>
      </c>
      <c r="N43" s="43" t="s">
        <v>439</v>
      </c>
      <c r="O43" s="71"/>
      <c r="P43" s="71"/>
      <c r="Q43" s="71"/>
      <c r="R43" s="71"/>
      <c r="S43" s="71"/>
      <c r="T43" s="71"/>
      <c r="U43" s="71"/>
      <c r="V43" s="71"/>
    </row>
    <row r="44" spans="1:22" ht="38.25">
      <c r="A44" s="41">
        <v>4</v>
      </c>
      <c r="B44" s="41">
        <v>410</v>
      </c>
      <c r="C44" s="42" t="s">
        <v>5</v>
      </c>
      <c r="D44" s="42" t="s">
        <v>80</v>
      </c>
      <c r="E44" s="44" t="s">
        <v>42</v>
      </c>
      <c r="F44" s="43" t="s">
        <v>10</v>
      </c>
      <c r="G44" s="45" t="s">
        <v>201</v>
      </c>
      <c r="H44" s="44" t="s">
        <v>68</v>
      </c>
      <c r="I44" s="43" t="s">
        <v>15</v>
      </c>
      <c r="J44" s="72">
        <v>6000000</v>
      </c>
      <c r="K44" s="44" t="s">
        <v>349</v>
      </c>
      <c r="L44" s="44" t="s">
        <v>87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25.5">
      <c r="A45" s="41">
        <v>4</v>
      </c>
      <c r="B45" s="41">
        <v>420</v>
      </c>
      <c r="C45" s="42" t="s">
        <v>5</v>
      </c>
      <c r="D45" s="42" t="s">
        <v>80</v>
      </c>
      <c r="E45" s="44" t="s">
        <v>42</v>
      </c>
      <c r="F45" s="43" t="s">
        <v>10</v>
      </c>
      <c r="G45" s="45" t="s">
        <v>201</v>
      </c>
      <c r="H45" s="44" t="s">
        <v>43</v>
      </c>
      <c r="I45" s="43" t="s">
        <v>8</v>
      </c>
      <c r="J45" s="73">
        <v>2100</v>
      </c>
      <c r="K45" s="44" t="s">
        <v>349</v>
      </c>
      <c r="L45" s="44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ht="25.5">
      <c r="A46" s="41">
        <v>4</v>
      </c>
      <c r="B46" s="41">
        <v>430</v>
      </c>
      <c r="C46" s="42" t="s">
        <v>5</v>
      </c>
      <c r="D46" s="42" t="s">
        <v>80</v>
      </c>
      <c r="E46" s="44" t="s">
        <v>42</v>
      </c>
      <c r="F46" s="43" t="s">
        <v>6</v>
      </c>
      <c r="G46" s="45" t="s">
        <v>201</v>
      </c>
      <c r="H46" s="44" t="s">
        <v>60</v>
      </c>
      <c r="I46" s="43" t="s">
        <v>93</v>
      </c>
      <c r="J46" s="72">
        <v>2000</v>
      </c>
      <c r="K46" s="44" t="s">
        <v>348</v>
      </c>
      <c r="L46" s="44" t="s">
        <v>99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2.75">
      <c r="A47" s="41">
        <v>4</v>
      </c>
      <c r="B47" s="41">
        <v>440</v>
      </c>
      <c r="C47" s="42" t="s">
        <v>5</v>
      </c>
      <c r="D47" s="42" t="s">
        <v>80</v>
      </c>
      <c r="E47" s="44" t="s">
        <v>42</v>
      </c>
      <c r="F47" s="50" t="s">
        <v>6</v>
      </c>
      <c r="G47" s="45" t="s">
        <v>201</v>
      </c>
      <c r="H47" s="44" t="s">
        <v>69</v>
      </c>
      <c r="I47" s="43" t="s">
        <v>93</v>
      </c>
      <c r="J47" s="72">
        <v>5000</v>
      </c>
      <c r="K47" s="44" t="s">
        <v>348</v>
      </c>
      <c r="L47" s="44" t="s">
        <v>99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25.5">
      <c r="A48" s="41">
        <v>4</v>
      </c>
      <c r="B48" s="41">
        <v>450</v>
      </c>
      <c r="C48" s="42" t="s">
        <v>5</v>
      </c>
      <c r="D48" s="42" t="s">
        <v>80</v>
      </c>
      <c r="E48" s="44" t="s">
        <v>42</v>
      </c>
      <c r="F48" s="43" t="s">
        <v>10</v>
      </c>
      <c r="G48" s="45" t="s">
        <v>201</v>
      </c>
      <c r="H48" s="44" t="s">
        <v>165</v>
      </c>
      <c r="I48" s="43" t="s">
        <v>8</v>
      </c>
      <c r="J48" s="72">
        <v>1600</v>
      </c>
      <c r="K48" s="44" t="s">
        <v>349</v>
      </c>
      <c r="L48" s="44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39">
      <c r="A49" s="41">
        <v>4</v>
      </c>
      <c r="B49" s="41">
        <v>460</v>
      </c>
      <c r="C49" s="42" t="s">
        <v>5</v>
      </c>
      <c r="D49" s="42" t="s">
        <v>80</v>
      </c>
      <c r="E49" s="44" t="s">
        <v>200</v>
      </c>
      <c r="F49" s="43" t="s">
        <v>25</v>
      </c>
      <c r="G49" s="69" t="str">
        <f>CHAR(139+1)</f>
        <v>Œ</v>
      </c>
      <c r="H49" s="44" t="s">
        <v>57</v>
      </c>
      <c r="I49" s="43" t="s">
        <v>12</v>
      </c>
      <c r="J49" s="72">
        <v>28000</v>
      </c>
      <c r="K49" s="44" t="s">
        <v>349</v>
      </c>
      <c r="L49" s="44"/>
      <c r="M49" s="43" t="s">
        <v>266</v>
      </c>
      <c r="N49" s="43" t="s">
        <v>386</v>
      </c>
      <c r="O49" s="43" t="s">
        <v>268</v>
      </c>
      <c r="P49" s="43" t="s">
        <v>414</v>
      </c>
      <c r="Q49" s="43" t="s">
        <v>270</v>
      </c>
      <c r="R49" s="43" t="s">
        <v>415</v>
      </c>
      <c r="S49" s="71"/>
      <c r="T49" s="71"/>
      <c r="U49" s="71"/>
      <c r="V49" s="71"/>
    </row>
    <row r="50" spans="1:22" ht="39">
      <c r="A50" s="41">
        <v>4</v>
      </c>
      <c r="B50" s="41">
        <v>470</v>
      </c>
      <c r="C50" s="42" t="s">
        <v>5</v>
      </c>
      <c r="D50" s="42" t="s">
        <v>80</v>
      </c>
      <c r="E50" s="44" t="s">
        <v>200</v>
      </c>
      <c r="F50" s="43" t="s">
        <v>25</v>
      </c>
      <c r="G50" s="69" t="str">
        <f>CHAR(139+1)</f>
        <v>Œ</v>
      </c>
      <c r="H50" s="44" t="s">
        <v>28</v>
      </c>
      <c r="I50" s="43" t="s">
        <v>12</v>
      </c>
      <c r="J50" s="72">
        <v>92000</v>
      </c>
      <c r="K50" s="44" t="s">
        <v>349</v>
      </c>
      <c r="L50" s="44"/>
      <c r="M50" s="43" t="s">
        <v>266</v>
      </c>
      <c r="N50" s="43" t="s">
        <v>386</v>
      </c>
      <c r="O50" s="43" t="s">
        <v>268</v>
      </c>
      <c r="P50" s="43" t="s">
        <v>414</v>
      </c>
      <c r="Q50" s="43" t="s">
        <v>270</v>
      </c>
      <c r="R50" s="43" t="s">
        <v>415</v>
      </c>
      <c r="S50" s="71"/>
      <c r="T50" s="71"/>
      <c r="U50" s="71"/>
      <c r="V50" s="71"/>
    </row>
    <row r="51" spans="1:22" ht="51.75">
      <c r="A51" s="41">
        <v>4</v>
      </c>
      <c r="B51" s="41">
        <v>480</v>
      </c>
      <c r="C51" s="42" t="s">
        <v>5</v>
      </c>
      <c r="D51" s="42" t="s">
        <v>80</v>
      </c>
      <c r="E51" s="44" t="s">
        <v>81</v>
      </c>
      <c r="F51" s="43" t="s">
        <v>6</v>
      </c>
      <c r="G51" s="69" t="str">
        <f>CHAR(139+2)</f>
        <v></v>
      </c>
      <c r="H51" s="44" t="s">
        <v>82</v>
      </c>
      <c r="I51" s="43" t="s">
        <v>93</v>
      </c>
      <c r="J51" s="72">
        <v>2000</v>
      </c>
      <c r="K51" s="44" t="s">
        <v>348</v>
      </c>
      <c r="L51" s="44"/>
      <c r="M51" s="43" t="s">
        <v>272</v>
      </c>
      <c r="N51" s="43" t="s">
        <v>438</v>
      </c>
      <c r="O51" s="71"/>
      <c r="P51" s="71"/>
      <c r="Q51" s="71"/>
      <c r="R51" s="71"/>
      <c r="S51" s="71"/>
      <c r="T51" s="71"/>
      <c r="U51" s="71"/>
      <c r="V51" s="71"/>
    </row>
    <row r="52" spans="1:22" ht="26.25">
      <c r="A52" s="41">
        <v>4</v>
      </c>
      <c r="B52" s="41">
        <v>490</v>
      </c>
      <c r="C52" s="42" t="s">
        <v>5</v>
      </c>
      <c r="D52" s="42" t="s">
        <v>80</v>
      </c>
      <c r="E52" s="44" t="s">
        <v>83</v>
      </c>
      <c r="F52" s="43" t="s">
        <v>10</v>
      </c>
      <c r="G52" s="69" t="str">
        <f>CHAR(139+4)</f>
        <v></v>
      </c>
      <c r="H52" s="44" t="s">
        <v>84</v>
      </c>
      <c r="I52" s="43" t="s">
        <v>15</v>
      </c>
      <c r="J52" s="72">
        <v>1500000</v>
      </c>
      <c r="K52" s="44" t="s">
        <v>354</v>
      </c>
      <c r="L52" s="44"/>
      <c r="M52" s="43" t="s">
        <v>252</v>
      </c>
      <c r="N52" s="43" t="s">
        <v>387</v>
      </c>
      <c r="O52" s="71"/>
      <c r="P52" s="71"/>
      <c r="Q52" s="71"/>
      <c r="R52" s="71"/>
      <c r="S52" s="71"/>
      <c r="T52" s="71"/>
      <c r="U52" s="71"/>
      <c r="V52" s="71"/>
    </row>
    <row r="53" spans="1:22" ht="26.25">
      <c r="A53" s="41">
        <v>4</v>
      </c>
      <c r="B53" s="41">
        <v>500</v>
      </c>
      <c r="C53" s="42" t="s">
        <v>5</v>
      </c>
      <c r="D53" s="42" t="s">
        <v>80</v>
      </c>
      <c r="E53" s="44" t="s">
        <v>85</v>
      </c>
      <c r="F53" s="43" t="s">
        <v>6</v>
      </c>
      <c r="G53" s="69" t="str">
        <f>CHAR(139+3)</f>
        <v>Ž</v>
      </c>
      <c r="H53" s="44" t="s">
        <v>86</v>
      </c>
      <c r="I53" s="43" t="s">
        <v>93</v>
      </c>
      <c r="J53" s="72">
        <v>500</v>
      </c>
      <c r="K53" s="44" t="s">
        <v>348</v>
      </c>
      <c r="L53" s="44"/>
      <c r="M53" s="43" t="s">
        <v>276</v>
      </c>
      <c r="N53" s="43" t="s">
        <v>388</v>
      </c>
      <c r="O53" s="71"/>
      <c r="P53" s="71"/>
      <c r="Q53" s="71"/>
      <c r="R53" s="71"/>
      <c r="S53" s="71"/>
      <c r="T53" s="71"/>
      <c r="U53" s="71"/>
      <c r="V53" s="71"/>
    </row>
    <row r="54" spans="1:22" ht="25.5">
      <c r="A54" s="41">
        <v>5</v>
      </c>
      <c r="B54" s="41">
        <v>510</v>
      </c>
      <c r="C54" s="42" t="s">
        <v>5</v>
      </c>
      <c r="D54" s="43" t="s">
        <v>88</v>
      </c>
      <c r="E54" s="44" t="s">
        <v>42</v>
      </c>
      <c r="F54" s="43" t="s">
        <v>10</v>
      </c>
      <c r="G54" s="45" t="s">
        <v>201</v>
      </c>
      <c r="H54" s="44" t="s">
        <v>68</v>
      </c>
      <c r="I54" s="44" t="s">
        <v>15</v>
      </c>
      <c r="J54" s="64">
        <v>12500000</v>
      </c>
      <c r="K54" s="44" t="s">
        <v>349</v>
      </c>
      <c r="L54" s="44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ht="38.25">
      <c r="A55" s="41">
        <v>5</v>
      </c>
      <c r="B55" s="41">
        <v>520</v>
      </c>
      <c r="C55" s="42" t="s">
        <v>5</v>
      </c>
      <c r="D55" s="43" t="s">
        <v>88</v>
      </c>
      <c r="E55" s="44" t="s">
        <v>42</v>
      </c>
      <c r="F55" s="43" t="s">
        <v>10</v>
      </c>
      <c r="G55" s="45" t="s">
        <v>201</v>
      </c>
      <c r="H55" s="44" t="s">
        <v>89</v>
      </c>
      <c r="I55" s="44" t="s">
        <v>8</v>
      </c>
      <c r="J55" s="64">
        <v>4500</v>
      </c>
      <c r="K55" s="44" t="s">
        <v>349</v>
      </c>
      <c r="L55" s="44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ht="25.5">
      <c r="A56" s="41">
        <v>5</v>
      </c>
      <c r="B56" s="41">
        <v>530</v>
      </c>
      <c r="C56" s="42" t="s">
        <v>5</v>
      </c>
      <c r="D56" s="43" t="s">
        <v>88</v>
      </c>
      <c r="E56" s="44" t="s">
        <v>42</v>
      </c>
      <c r="F56" s="50" t="s">
        <v>6</v>
      </c>
      <c r="G56" s="45" t="s">
        <v>201</v>
      </c>
      <c r="H56" s="44" t="s">
        <v>69</v>
      </c>
      <c r="I56" s="44" t="s">
        <v>93</v>
      </c>
      <c r="J56" s="64">
        <v>5000</v>
      </c>
      <c r="K56" s="44" t="s">
        <v>348</v>
      </c>
      <c r="L56" s="44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25.5">
      <c r="A57" s="41">
        <v>5</v>
      </c>
      <c r="B57" s="41">
        <v>540</v>
      </c>
      <c r="C57" s="42" t="s">
        <v>5</v>
      </c>
      <c r="D57" s="43" t="s">
        <v>88</v>
      </c>
      <c r="E57" s="44" t="s">
        <v>42</v>
      </c>
      <c r="F57" s="43" t="s">
        <v>6</v>
      </c>
      <c r="G57" s="45" t="s">
        <v>201</v>
      </c>
      <c r="H57" s="44" t="s">
        <v>60</v>
      </c>
      <c r="I57" s="44" t="s">
        <v>93</v>
      </c>
      <c r="J57" s="64">
        <v>2000</v>
      </c>
      <c r="K57" s="44" t="s">
        <v>348</v>
      </c>
      <c r="L57" s="44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25.5">
      <c r="A58" s="41">
        <v>5</v>
      </c>
      <c r="B58" s="41">
        <v>550</v>
      </c>
      <c r="C58" s="42" t="s">
        <v>5</v>
      </c>
      <c r="D58" s="43" t="s">
        <v>88</v>
      </c>
      <c r="E58" s="44" t="s">
        <v>42</v>
      </c>
      <c r="F58" s="43" t="s">
        <v>25</v>
      </c>
      <c r="G58" s="45" t="s">
        <v>201</v>
      </c>
      <c r="H58" s="44" t="s">
        <v>57</v>
      </c>
      <c r="I58" s="44" t="s">
        <v>12</v>
      </c>
      <c r="J58" s="64">
        <v>42000</v>
      </c>
      <c r="K58" s="44" t="s">
        <v>349</v>
      </c>
      <c r="L58" s="44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25.5">
      <c r="A59" s="41">
        <v>5</v>
      </c>
      <c r="B59" s="41">
        <v>560</v>
      </c>
      <c r="C59" s="42" t="s">
        <v>5</v>
      </c>
      <c r="D59" s="43" t="s">
        <v>88</v>
      </c>
      <c r="E59" s="44" t="s">
        <v>42</v>
      </c>
      <c r="F59" s="43" t="s">
        <v>25</v>
      </c>
      <c r="G59" s="45" t="s">
        <v>201</v>
      </c>
      <c r="H59" s="44" t="s">
        <v>28</v>
      </c>
      <c r="I59" s="44" t="s">
        <v>12</v>
      </c>
      <c r="J59" s="64">
        <v>138000</v>
      </c>
      <c r="K59" s="44" t="s">
        <v>349</v>
      </c>
      <c r="L59" s="44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25.5">
      <c r="A60" s="41">
        <v>5</v>
      </c>
      <c r="B60" s="41">
        <v>570</v>
      </c>
      <c r="C60" s="42" t="s">
        <v>29</v>
      </c>
      <c r="D60" s="43" t="s">
        <v>88</v>
      </c>
      <c r="E60" s="44" t="s">
        <v>42</v>
      </c>
      <c r="F60" s="43" t="s">
        <v>23</v>
      </c>
      <c r="G60" s="45" t="s">
        <v>201</v>
      </c>
      <c r="H60" s="44" t="s">
        <v>30</v>
      </c>
      <c r="I60" s="44" t="s">
        <v>93</v>
      </c>
      <c r="J60" s="64">
        <v>0</v>
      </c>
      <c r="K60" s="48" t="s">
        <v>352</v>
      </c>
      <c r="L60" s="48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ht="26.25">
      <c r="A61" s="41">
        <v>5</v>
      </c>
      <c r="B61" s="41">
        <v>580</v>
      </c>
      <c r="C61" s="42" t="s">
        <v>5</v>
      </c>
      <c r="D61" s="43" t="s">
        <v>88</v>
      </c>
      <c r="E61" s="44" t="s">
        <v>90</v>
      </c>
      <c r="F61" s="43" t="s">
        <v>10</v>
      </c>
      <c r="G61" s="69" t="str">
        <f>CHAR(139+1)</f>
        <v>Œ</v>
      </c>
      <c r="H61" s="44" t="s">
        <v>91</v>
      </c>
      <c r="I61" s="44" t="s">
        <v>15</v>
      </c>
      <c r="J61" s="64">
        <v>50000000</v>
      </c>
      <c r="K61" s="44" t="s">
        <v>361</v>
      </c>
      <c r="L61" s="44"/>
      <c r="M61" s="43" t="s">
        <v>278</v>
      </c>
      <c r="N61" s="43" t="s">
        <v>389</v>
      </c>
      <c r="O61" s="71"/>
      <c r="P61" s="71"/>
      <c r="Q61" s="71"/>
      <c r="R61" s="71"/>
      <c r="S61" s="71"/>
      <c r="T61" s="71"/>
      <c r="U61" s="71"/>
      <c r="V61" s="71"/>
    </row>
    <row r="62" spans="1:22" ht="64.5">
      <c r="A62" s="41">
        <v>5</v>
      </c>
      <c r="B62" s="41">
        <v>590</v>
      </c>
      <c r="C62" s="42" t="s">
        <v>5</v>
      </c>
      <c r="D62" s="43" t="s">
        <v>88</v>
      </c>
      <c r="E62" s="44" t="s">
        <v>92</v>
      </c>
      <c r="F62" s="43" t="s">
        <v>6</v>
      </c>
      <c r="G62" s="69" t="str">
        <f>CHAR(139+2)</f>
        <v></v>
      </c>
      <c r="H62" s="44" t="s">
        <v>94</v>
      </c>
      <c r="I62" s="44" t="s">
        <v>93</v>
      </c>
      <c r="J62" s="64">
        <v>8000</v>
      </c>
      <c r="K62" s="44" t="s">
        <v>348</v>
      </c>
      <c r="L62" s="44" t="s">
        <v>99</v>
      </c>
      <c r="M62" s="43" t="s">
        <v>280</v>
      </c>
      <c r="N62" s="43" t="s">
        <v>390</v>
      </c>
      <c r="O62" s="71"/>
      <c r="P62" s="71"/>
      <c r="Q62" s="71"/>
      <c r="R62" s="71"/>
      <c r="S62" s="71"/>
      <c r="T62" s="71"/>
      <c r="U62" s="71"/>
      <c r="V62" s="71"/>
    </row>
    <row r="63" spans="1:22" ht="39">
      <c r="A63" s="41">
        <v>5</v>
      </c>
      <c r="B63" s="41">
        <v>600</v>
      </c>
      <c r="C63" s="42" t="s">
        <v>5</v>
      </c>
      <c r="D63" s="43" t="s">
        <v>88</v>
      </c>
      <c r="E63" s="44" t="s">
        <v>92</v>
      </c>
      <c r="F63" s="43" t="s">
        <v>23</v>
      </c>
      <c r="G63" s="69" t="str">
        <f>CHAR(139+3)</f>
        <v>Ž</v>
      </c>
      <c r="H63" s="44" t="s">
        <v>353</v>
      </c>
      <c r="I63" s="44" t="s">
        <v>96</v>
      </c>
      <c r="J63" s="64">
        <v>0</v>
      </c>
      <c r="K63" s="44" t="s">
        <v>352</v>
      </c>
      <c r="L63" s="44"/>
      <c r="M63" s="43" t="s">
        <v>280</v>
      </c>
      <c r="N63" s="43" t="s">
        <v>390</v>
      </c>
      <c r="O63" s="71"/>
      <c r="P63" s="71"/>
      <c r="Q63" s="71"/>
      <c r="R63" s="71"/>
      <c r="S63" s="71"/>
      <c r="T63" s="71"/>
      <c r="U63" s="71"/>
      <c r="V63" s="71"/>
    </row>
    <row r="64" spans="1:22" ht="25.5">
      <c r="A64" s="41">
        <v>6</v>
      </c>
      <c r="B64" s="41">
        <v>610</v>
      </c>
      <c r="C64" s="42" t="s">
        <v>5</v>
      </c>
      <c r="D64" s="43" t="s">
        <v>97</v>
      </c>
      <c r="E64" s="44" t="s">
        <v>42</v>
      </c>
      <c r="F64" s="43" t="s">
        <v>10</v>
      </c>
      <c r="G64" s="45" t="s">
        <v>201</v>
      </c>
      <c r="H64" s="44" t="s">
        <v>68</v>
      </c>
      <c r="I64" s="44" t="s">
        <v>15</v>
      </c>
      <c r="J64" s="64">
        <v>16500000</v>
      </c>
      <c r="K64" s="44" t="s">
        <v>349</v>
      </c>
      <c r="L64" s="44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ht="25.5">
      <c r="A65" s="41">
        <v>6</v>
      </c>
      <c r="B65" s="41">
        <v>620</v>
      </c>
      <c r="C65" s="42" t="s">
        <v>5</v>
      </c>
      <c r="D65" s="43" t="s">
        <v>97</v>
      </c>
      <c r="E65" s="44" t="s">
        <v>42</v>
      </c>
      <c r="F65" s="43" t="s">
        <v>6</v>
      </c>
      <c r="G65" s="45" t="s">
        <v>201</v>
      </c>
      <c r="H65" s="44" t="s">
        <v>98</v>
      </c>
      <c r="I65" s="44" t="s">
        <v>93</v>
      </c>
      <c r="J65" s="64">
        <v>4000</v>
      </c>
      <c r="K65" s="44" t="s">
        <v>348</v>
      </c>
      <c r="L65" s="44" t="s">
        <v>99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ht="25.5">
      <c r="A66" s="41">
        <v>6</v>
      </c>
      <c r="B66" s="41">
        <v>630</v>
      </c>
      <c r="C66" s="42" t="s">
        <v>5</v>
      </c>
      <c r="D66" s="43" t="s">
        <v>97</v>
      </c>
      <c r="E66" s="44" t="s">
        <v>42</v>
      </c>
      <c r="F66" s="43" t="s">
        <v>25</v>
      </c>
      <c r="G66" s="45" t="s">
        <v>201</v>
      </c>
      <c r="H66" s="44" t="s">
        <v>57</v>
      </c>
      <c r="I66" s="44" t="s">
        <v>12</v>
      </c>
      <c r="J66" s="64">
        <v>70000</v>
      </c>
      <c r="K66" s="44" t="s">
        <v>348</v>
      </c>
      <c r="L66" s="44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25.5">
      <c r="A67" s="41">
        <v>6</v>
      </c>
      <c r="B67" s="41">
        <v>640</v>
      </c>
      <c r="C67" s="42" t="s">
        <v>5</v>
      </c>
      <c r="D67" s="43" t="s">
        <v>97</v>
      </c>
      <c r="E67" s="44" t="s">
        <v>42</v>
      </c>
      <c r="F67" s="43" t="s">
        <v>25</v>
      </c>
      <c r="G67" s="45" t="s">
        <v>201</v>
      </c>
      <c r="H67" s="44" t="s">
        <v>28</v>
      </c>
      <c r="I67" s="44" t="s">
        <v>12</v>
      </c>
      <c r="J67" s="64">
        <v>230000</v>
      </c>
      <c r="K67" s="44" t="s">
        <v>349</v>
      </c>
      <c r="L67" s="44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ht="25.5">
      <c r="A68" s="41">
        <v>6</v>
      </c>
      <c r="B68" s="41">
        <v>650</v>
      </c>
      <c r="C68" s="42" t="s">
        <v>5</v>
      </c>
      <c r="D68" s="43" t="s">
        <v>97</v>
      </c>
      <c r="E68" s="44" t="s">
        <v>42</v>
      </c>
      <c r="F68" s="43" t="s">
        <v>23</v>
      </c>
      <c r="G68" s="45" t="s">
        <v>201</v>
      </c>
      <c r="H68" s="44" t="s">
        <v>30</v>
      </c>
      <c r="I68" s="44" t="s">
        <v>8</v>
      </c>
      <c r="J68" s="64">
        <v>0</v>
      </c>
      <c r="K68" s="44" t="s">
        <v>352</v>
      </c>
      <c r="L68" s="44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ht="18">
      <c r="A69" s="41">
        <v>6</v>
      </c>
      <c r="B69" s="41">
        <v>660</v>
      </c>
      <c r="C69" s="42" t="s">
        <v>5</v>
      </c>
      <c r="D69" s="43" t="s">
        <v>97</v>
      </c>
      <c r="E69" s="44" t="s">
        <v>100</v>
      </c>
      <c r="F69" s="43" t="s">
        <v>10</v>
      </c>
      <c r="G69" s="69" t="str">
        <f>CHAR(139+1)</f>
        <v>Œ</v>
      </c>
      <c r="H69" s="44" t="s">
        <v>101</v>
      </c>
      <c r="I69" s="44" t="s">
        <v>12</v>
      </c>
      <c r="J69" s="64">
        <v>500000</v>
      </c>
      <c r="K69" s="44" t="s">
        <v>349</v>
      </c>
      <c r="L69" s="44"/>
      <c r="M69" s="43" t="s">
        <v>282</v>
      </c>
      <c r="N69" s="43" t="s">
        <v>283</v>
      </c>
      <c r="O69" s="71"/>
      <c r="P69" s="71"/>
      <c r="Q69" s="71"/>
      <c r="R69" s="71"/>
      <c r="S69" s="71"/>
      <c r="T69" s="71"/>
      <c r="U69" s="71"/>
      <c r="V69" s="71"/>
    </row>
    <row r="70" spans="1:22" ht="64.5">
      <c r="A70" s="41">
        <v>6</v>
      </c>
      <c r="B70" s="41">
        <v>670</v>
      </c>
      <c r="C70" s="42" t="s">
        <v>5</v>
      </c>
      <c r="D70" s="43" t="s">
        <v>97</v>
      </c>
      <c r="E70" s="44" t="s">
        <v>100</v>
      </c>
      <c r="F70" s="43" t="s">
        <v>23</v>
      </c>
      <c r="G70" s="69" t="str">
        <f>CHAR(139+1)</f>
        <v>Œ</v>
      </c>
      <c r="H70" s="44" t="s">
        <v>102</v>
      </c>
      <c r="I70" s="61" t="s">
        <v>8</v>
      </c>
      <c r="J70" s="66">
        <v>0</v>
      </c>
      <c r="K70" s="44" t="s">
        <v>352</v>
      </c>
      <c r="L70" s="44"/>
      <c r="M70" s="43" t="s">
        <v>282</v>
      </c>
      <c r="N70" s="43" t="s">
        <v>283</v>
      </c>
      <c r="O70" s="71"/>
      <c r="P70" s="71"/>
      <c r="Q70" s="71"/>
      <c r="R70" s="71"/>
      <c r="S70" s="71"/>
      <c r="T70" s="71"/>
      <c r="U70" s="71"/>
      <c r="V70" s="71"/>
    </row>
    <row r="71" spans="1:22" ht="26.25">
      <c r="A71" s="41">
        <v>6</v>
      </c>
      <c r="B71" s="41">
        <v>680</v>
      </c>
      <c r="C71" s="42" t="s">
        <v>5</v>
      </c>
      <c r="D71" s="43" t="s">
        <v>97</v>
      </c>
      <c r="E71" s="44" t="s">
        <v>103</v>
      </c>
      <c r="F71" s="43" t="s">
        <v>10</v>
      </c>
      <c r="G71" s="69" t="str">
        <f>CHAR(139+2)</f>
        <v></v>
      </c>
      <c r="H71" s="44" t="s">
        <v>43</v>
      </c>
      <c r="I71" s="61" t="s">
        <v>8</v>
      </c>
      <c r="J71" s="66">
        <v>6000</v>
      </c>
      <c r="K71" s="44" t="s">
        <v>349</v>
      </c>
      <c r="L71" s="44"/>
      <c r="M71" s="43" t="s">
        <v>284</v>
      </c>
      <c r="N71" s="43" t="s">
        <v>391</v>
      </c>
      <c r="O71" s="71"/>
      <c r="P71" s="71"/>
      <c r="Q71" s="71"/>
      <c r="R71" s="71"/>
      <c r="S71" s="71"/>
      <c r="T71" s="71"/>
      <c r="U71" s="71"/>
      <c r="V71" s="71"/>
    </row>
    <row r="72" spans="1:22" ht="26.25">
      <c r="A72" s="41">
        <v>6</v>
      </c>
      <c r="B72" s="41">
        <v>690</v>
      </c>
      <c r="C72" s="42" t="s">
        <v>5</v>
      </c>
      <c r="D72" s="43" t="s">
        <v>97</v>
      </c>
      <c r="E72" s="44" t="s">
        <v>103</v>
      </c>
      <c r="F72" s="43" t="s">
        <v>6</v>
      </c>
      <c r="G72" s="69" t="str">
        <f>CHAR(139+2)</f>
        <v></v>
      </c>
      <c r="H72" s="44" t="s">
        <v>60</v>
      </c>
      <c r="I72" s="44" t="s">
        <v>93</v>
      </c>
      <c r="J72" s="64">
        <v>2000</v>
      </c>
      <c r="K72" s="44" t="s">
        <v>348</v>
      </c>
      <c r="L72" s="44" t="s">
        <v>99</v>
      </c>
      <c r="M72" s="43" t="s">
        <v>284</v>
      </c>
      <c r="N72" s="43" t="s">
        <v>391</v>
      </c>
      <c r="O72" s="71"/>
      <c r="P72" s="71"/>
      <c r="Q72" s="71"/>
      <c r="R72" s="71"/>
      <c r="S72" s="71"/>
      <c r="T72" s="71"/>
      <c r="U72" s="71"/>
      <c r="V72" s="71"/>
    </row>
    <row r="73" spans="1:22" ht="51.75">
      <c r="A73" s="41">
        <v>6</v>
      </c>
      <c r="B73" s="41">
        <v>700</v>
      </c>
      <c r="C73" s="42" t="s">
        <v>5</v>
      </c>
      <c r="D73" s="43" t="s">
        <v>97</v>
      </c>
      <c r="E73" s="44" t="s">
        <v>104</v>
      </c>
      <c r="F73" s="43" t="s">
        <v>10</v>
      </c>
      <c r="G73" s="69" t="str">
        <f>CHAR(139+3)</f>
        <v>Ž</v>
      </c>
      <c r="H73" s="44" t="s">
        <v>105</v>
      </c>
      <c r="I73" s="44" t="s">
        <v>15</v>
      </c>
      <c r="J73" s="64">
        <v>30000000</v>
      </c>
      <c r="K73" s="44" t="s">
        <v>362</v>
      </c>
      <c r="L73" s="44"/>
      <c r="M73" s="43" t="s">
        <v>286</v>
      </c>
      <c r="N73" s="43" t="s">
        <v>392</v>
      </c>
      <c r="O73" s="43" t="s">
        <v>288</v>
      </c>
      <c r="P73" s="43" t="s">
        <v>416</v>
      </c>
      <c r="Q73" s="43" t="s">
        <v>437</v>
      </c>
      <c r="R73" s="43" t="s">
        <v>417</v>
      </c>
      <c r="S73" s="71"/>
      <c r="T73" s="71"/>
      <c r="U73" s="71"/>
      <c r="V73" s="71"/>
    </row>
    <row r="74" spans="1:22" ht="51.75">
      <c r="A74" s="41">
        <v>6</v>
      </c>
      <c r="B74" s="41">
        <v>710</v>
      </c>
      <c r="C74" s="42" t="s">
        <v>5</v>
      </c>
      <c r="D74" s="43" t="s">
        <v>97</v>
      </c>
      <c r="E74" s="44" t="s">
        <v>104</v>
      </c>
      <c r="F74" s="43" t="s">
        <v>23</v>
      </c>
      <c r="G74" s="69" t="str">
        <f>CHAR(139+3)</f>
        <v>Ž</v>
      </c>
      <c r="H74" s="44" t="s">
        <v>180</v>
      </c>
      <c r="I74" s="43" t="s">
        <v>12</v>
      </c>
      <c r="J74" s="72">
        <v>0</v>
      </c>
      <c r="K74" s="44" t="s">
        <v>363</v>
      </c>
      <c r="L74" s="44"/>
      <c r="M74" s="43" t="s">
        <v>286</v>
      </c>
      <c r="N74" s="43" t="s">
        <v>392</v>
      </c>
      <c r="O74" s="43" t="s">
        <v>288</v>
      </c>
      <c r="P74" s="43" t="s">
        <v>416</v>
      </c>
      <c r="Q74" s="43" t="s">
        <v>437</v>
      </c>
      <c r="R74" s="43" t="s">
        <v>417</v>
      </c>
      <c r="S74" s="71"/>
      <c r="T74" s="71"/>
      <c r="U74" s="71"/>
      <c r="V74" s="71"/>
    </row>
    <row r="75" spans="1:22" ht="64.5">
      <c r="A75" s="41">
        <v>6</v>
      </c>
      <c r="B75" s="41">
        <v>720</v>
      </c>
      <c r="C75" s="42" t="s">
        <v>5</v>
      </c>
      <c r="D75" s="43" t="s">
        <v>97</v>
      </c>
      <c r="E75" s="44" t="s">
        <v>104</v>
      </c>
      <c r="F75" s="43" t="s">
        <v>6</v>
      </c>
      <c r="G75" s="69" t="str">
        <f>CHAR(139+3)</f>
        <v>Ž</v>
      </c>
      <c r="H75" s="44" t="s">
        <v>106</v>
      </c>
      <c r="I75" s="43" t="s">
        <v>93</v>
      </c>
      <c r="J75" s="74">
        <v>2000</v>
      </c>
      <c r="K75" s="44" t="s">
        <v>348</v>
      </c>
      <c r="L75" s="44"/>
      <c r="M75" s="43" t="s">
        <v>286</v>
      </c>
      <c r="N75" s="43" t="s">
        <v>392</v>
      </c>
      <c r="O75" s="43" t="s">
        <v>288</v>
      </c>
      <c r="P75" s="43" t="s">
        <v>416</v>
      </c>
      <c r="Q75" s="43" t="s">
        <v>437</v>
      </c>
      <c r="R75" s="43" t="s">
        <v>417</v>
      </c>
      <c r="S75" s="71"/>
      <c r="T75" s="71"/>
      <c r="U75" s="71"/>
      <c r="V75" s="71"/>
    </row>
    <row r="76" spans="1:22" ht="64.5">
      <c r="A76" s="41">
        <v>6</v>
      </c>
      <c r="B76" s="41">
        <v>730</v>
      </c>
      <c r="C76" s="42" t="s">
        <v>5</v>
      </c>
      <c r="D76" s="43" t="s">
        <v>97</v>
      </c>
      <c r="E76" s="44" t="s">
        <v>104</v>
      </c>
      <c r="F76" s="43" t="s">
        <v>6</v>
      </c>
      <c r="G76" s="69" t="str">
        <f>CHAR(139+3)</f>
        <v>Ž</v>
      </c>
      <c r="H76" s="44" t="s">
        <v>107</v>
      </c>
      <c r="I76" s="43" t="s">
        <v>15</v>
      </c>
      <c r="J76" s="72">
        <v>1900000</v>
      </c>
      <c r="K76" s="44" t="s">
        <v>348</v>
      </c>
      <c r="L76" s="44"/>
      <c r="M76" s="43" t="s">
        <v>286</v>
      </c>
      <c r="N76" s="43" t="s">
        <v>392</v>
      </c>
      <c r="O76" s="43" t="s">
        <v>288</v>
      </c>
      <c r="P76" s="43" t="s">
        <v>416</v>
      </c>
      <c r="Q76" s="43" t="s">
        <v>437</v>
      </c>
      <c r="R76" s="43" t="s">
        <v>417</v>
      </c>
      <c r="S76" s="71"/>
      <c r="T76" s="71"/>
      <c r="U76" s="71"/>
      <c r="V76" s="71"/>
    </row>
    <row r="77" spans="1:22" ht="77.25">
      <c r="A77" s="41">
        <v>6</v>
      </c>
      <c r="B77" s="41">
        <v>740</v>
      </c>
      <c r="C77" s="42" t="s">
        <v>5</v>
      </c>
      <c r="D77" s="43" t="s">
        <v>97</v>
      </c>
      <c r="E77" s="44" t="s">
        <v>108</v>
      </c>
      <c r="F77" s="43" t="s">
        <v>10</v>
      </c>
      <c r="G77" s="69" t="str">
        <f>CHAR(139+4)</f>
        <v></v>
      </c>
      <c r="H77" s="44" t="s">
        <v>109</v>
      </c>
      <c r="I77" s="43" t="s">
        <v>12</v>
      </c>
      <c r="J77" s="72">
        <v>198000</v>
      </c>
      <c r="K77" s="44" t="s">
        <v>351</v>
      </c>
      <c r="L77" s="44"/>
      <c r="M77" s="43" t="s">
        <v>292</v>
      </c>
      <c r="N77" s="43" t="s">
        <v>436</v>
      </c>
      <c r="O77" s="71"/>
      <c r="P77" s="71"/>
      <c r="Q77" s="71"/>
      <c r="R77" s="71"/>
      <c r="S77" s="71"/>
      <c r="T77" s="71"/>
      <c r="U77" s="71"/>
      <c r="V77" s="71"/>
    </row>
    <row r="78" spans="1:22" ht="26.25">
      <c r="A78" s="41">
        <v>6</v>
      </c>
      <c r="B78" s="41">
        <v>750</v>
      </c>
      <c r="C78" s="42" t="s">
        <v>5</v>
      </c>
      <c r="D78" s="43" t="s">
        <v>97</v>
      </c>
      <c r="E78" s="44" t="s">
        <v>108</v>
      </c>
      <c r="F78" s="43" t="s">
        <v>6</v>
      </c>
      <c r="G78" s="69" t="str">
        <f>CHAR(139+4)</f>
        <v></v>
      </c>
      <c r="H78" s="44" t="s">
        <v>167</v>
      </c>
      <c r="I78" s="43" t="s">
        <v>93</v>
      </c>
      <c r="J78" s="72">
        <v>5000</v>
      </c>
      <c r="K78" s="44" t="s">
        <v>351</v>
      </c>
      <c r="L78" s="44" t="s">
        <v>99</v>
      </c>
      <c r="M78" s="43" t="s">
        <v>292</v>
      </c>
      <c r="N78" s="43" t="s">
        <v>436</v>
      </c>
      <c r="O78" s="71"/>
      <c r="P78" s="71"/>
      <c r="Q78" s="71"/>
      <c r="R78" s="71"/>
      <c r="S78" s="71"/>
      <c r="T78" s="71"/>
      <c r="U78" s="71"/>
      <c r="V78" s="71"/>
    </row>
    <row r="79" spans="1:22" ht="39">
      <c r="A79" s="41">
        <v>6</v>
      </c>
      <c r="B79" s="41">
        <v>760</v>
      </c>
      <c r="C79" s="42" t="s">
        <v>5</v>
      </c>
      <c r="D79" s="43" t="s">
        <v>97</v>
      </c>
      <c r="E79" s="44" t="s">
        <v>166</v>
      </c>
      <c r="F79" s="43" t="s">
        <v>23</v>
      </c>
      <c r="G79" s="69" t="str">
        <f>CHAR(139+4)</f>
        <v></v>
      </c>
      <c r="H79" s="44" t="s">
        <v>353</v>
      </c>
      <c r="I79" s="43" t="s">
        <v>96</v>
      </c>
      <c r="J79" s="72">
        <v>0</v>
      </c>
      <c r="K79" s="44" t="s">
        <v>364</v>
      </c>
      <c r="L79" s="44"/>
      <c r="M79" s="43" t="s">
        <v>292</v>
      </c>
      <c r="N79" s="43" t="s">
        <v>436</v>
      </c>
      <c r="O79" s="71"/>
      <c r="P79" s="71"/>
      <c r="Q79" s="71"/>
      <c r="R79" s="71"/>
      <c r="S79" s="71"/>
      <c r="T79" s="71"/>
      <c r="U79" s="71"/>
      <c r="V79" s="71"/>
    </row>
    <row r="80" spans="1:22" ht="25.5">
      <c r="A80" s="41">
        <v>7</v>
      </c>
      <c r="B80" s="41">
        <v>770</v>
      </c>
      <c r="C80" s="42" t="s">
        <v>5</v>
      </c>
      <c r="D80" s="43" t="s">
        <v>111</v>
      </c>
      <c r="E80" s="44" t="s">
        <v>42</v>
      </c>
      <c r="F80" s="43" t="s">
        <v>10</v>
      </c>
      <c r="G80" s="45" t="s">
        <v>201</v>
      </c>
      <c r="H80" s="44" t="s">
        <v>68</v>
      </c>
      <c r="I80" s="44" t="s">
        <v>15</v>
      </c>
      <c r="J80" s="64">
        <v>14000000</v>
      </c>
      <c r="K80" s="44" t="s">
        <v>351</v>
      </c>
      <c r="L80" s="44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25.5">
      <c r="A81" s="41">
        <v>7</v>
      </c>
      <c r="B81" s="41">
        <v>780</v>
      </c>
      <c r="C81" s="42" t="s">
        <v>5</v>
      </c>
      <c r="D81" s="43" t="s">
        <v>111</v>
      </c>
      <c r="E81" s="44" t="s">
        <v>42</v>
      </c>
      <c r="F81" s="43" t="s">
        <v>10</v>
      </c>
      <c r="G81" s="45" t="s">
        <v>201</v>
      </c>
      <c r="H81" s="44" t="s">
        <v>43</v>
      </c>
      <c r="I81" s="44" t="s">
        <v>8</v>
      </c>
      <c r="J81" s="64">
        <v>5000</v>
      </c>
      <c r="K81" s="44" t="s">
        <v>359</v>
      </c>
      <c r="L81" s="44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25.5">
      <c r="A82" s="41">
        <v>7</v>
      </c>
      <c r="B82" s="41">
        <v>790</v>
      </c>
      <c r="C82" s="42" t="s">
        <v>5</v>
      </c>
      <c r="D82" s="43" t="s">
        <v>111</v>
      </c>
      <c r="E82" s="44" t="s">
        <v>42</v>
      </c>
      <c r="F82" s="43" t="s">
        <v>6</v>
      </c>
      <c r="G82" s="45" t="s">
        <v>201</v>
      </c>
      <c r="H82" s="44" t="s">
        <v>60</v>
      </c>
      <c r="I82" s="44" t="s">
        <v>93</v>
      </c>
      <c r="J82" s="67">
        <v>2000</v>
      </c>
      <c r="K82" s="44" t="s">
        <v>348</v>
      </c>
      <c r="L82" s="44" t="s">
        <v>99</v>
      </c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ht="25.5">
      <c r="A83" s="41">
        <v>7</v>
      </c>
      <c r="B83" s="41">
        <v>800</v>
      </c>
      <c r="C83" s="42" t="s">
        <v>5</v>
      </c>
      <c r="D83" s="43" t="s">
        <v>111</v>
      </c>
      <c r="E83" s="44" t="s">
        <v>42</v>
      </c>
      <c r="F83" s="43" t="s">
        <v>6</v>
      </c>
      <c r="G83" s="45" t="s">
        <v>201</v>
      </c>
      <c r="H83" s="44" t="s">
        <v>69</v>
      </c>
      <c r="I83" s="44" t="s">
        <v>93</v>
      </c>
      <c r="J83" s="64">
        <v>4000</v>
      </c>
      <c r="K83" s="44" t="s">
        <v>348</v>
      </c>
      <c r="L83" s="44" t="s">
        <v>99</v>
      </c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25.5">
      <c r="A84" s="41">
        <v>7</v>
      </c>
      <c r="B84" s="41">
        <v>810</v>
      </c>
      <c r="C84" s="42" t="s">
        <v>5</v>
      </c>
      <c r="D84" s="43" t="s">
        <v>111</v>
      </c>
      <c r="E84" s="44" t="s">
        <v>42</v>
      </c>
      <c r="F84" s="43" t="s">
        <v>25</v>
      </c>
      <c r="G84" s="45" t="s">
        <v>201</v>
      </c>
      <c r="H84" s="44" t="s">
        <v>57</v>
      </c>
      <c r="I84" s="44" t="s">
        <v>12</v>
      </c>
      <c r="J84" s="64">
        <v>98000</v>
      </c>
      <c r="K84" s="44" t="s">
        <v>351</v>
      </c>
      <c r="L84" s="44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25.5">
      <c r="A85" s="41">
        <v>7</v>
      </c>
      <c r="B85" s="41">
        <v>820</v>
      </c>
      <c r="C85" s="42" t="s">
        <v>5</v>
      </c>
      <c r="D85" s="43" t="s">
        <v>111</v>
      </c>
      <c r="E85" s="44" t="s">
        <v>42</v>
      </c>
      <c r="F85" s="43" t="s">
        <v>25</v>
      </c>
      <c r="G85" s="45" t="s">
        <v>201</v>
      </c>
      <c r="H85" s="44" t="s">
        <v>28</v>
      </c>
      <c r="I85" s="44" t="s">
        <v>12</v>
      </c>
      <c r="J85" s="64">
        <v>322000</v>
      </c>
      <c r="K85" s="44" t="s">
        <v>351</v>
      </c>
      <c r="L85" s="44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25.5">
      <c r="A86" s="41">
        <v>7</v>
      </c>
      <c r="B86" s="41">
        <v>830</v>
      </c>
      <c r="C86" s="42" t="s">
        <v>5</v>
      </c>
      <c r="D86" s="43" t="s">
        <v>111</v>
      </c>
      <c r="E86" s="44" t="s">
        <v>42</v>
      </c>
      <c r="F86" s="43" t="s">
        <v>23</v>
      </c>
      <c r="G86" s="45" t="s">
        <v>201</v>
      </c>
      <c r="H86" s="44" t="s">
        <v>30</v>
      </c>
      <c r="I86" s="44" t="s">
        <v>8</v>
      </c>
      <c r="J86" s="64">
        <v>0</v>
      </c>
      <c r="K86" s="44" t="s">
        <v>352</v>
      </c>
      <c r="L86" s="44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39">
      <c r="A87" s="41">
        <v>7</v>
      </c>
      <c r="B87" s="41">
        <v>840</v>
      </c>
      <c r="C87" s="42" t="s">
        <v>5</v>
      </c>
      <c r="D87" s="43" t="s">
        <v>111</v>
      </c>
      <c r="E87" s="44" t="s">
        <v>112</v>
      </c>
      <c r="F87" s="43" t="s">
        <v>10</v>
      </c>
      <c r="G87" s="69" t="str">
        <f>CHAR(139+1)</f>
        <v>Œ</v>
      </c>
      <c r="H87" s="44" t="s">
        <v>184</v>
      </c>
      <c r="I87" s="44" t="s">
        <v>8</v>
      </c>
      <c r="J87" s="64">
        <v>30000</v>
      </c>
      <c r="K87" s="44" t="s">
        <v>351</v>
      </c>
      <c r="L87" s="44"/>
      <c r="M87" s="43" t="s">
        <v>294</v>
      </c>
      <c r="N87" s="43" t="s">
        <v>295</v>
      </c>
      <c r="O87" s="71"/>
      <c r="P87" s="71"/>
      <c r="Q87" s="71"/>
      <c r="R87" s="71"/>
      <c r="S87" s="71"/>
      <c r="T87" s="71"/>
      <c r="U87" s="71"/>
      <c r="V87" s="71"/>
    </row>
    <row r="88" spans="1:22" ht="39">
      <c r="A88" s="41">
        <v>7</v>
      </c>
      <c r="B88" s="41">
        <v>850</v>
      </c>
      <c r="C88" s="42" t="s">
        <v>5</v>
      </c>
      <c r="D88" s="43" t="s">
        <v>111</v>
      </c>
      <c r="E88" s="44" t="s">
        <v>181</v>
      </c>
      <c r="F88" s="43" t="s">
        <v>6</v>
      </c>
      <c r="G88" s="69" t="str">
        <f>CHAR(139+2)</f>
        <v></v>
      </c>
      <c r="H88" s="43" t="s">
        <v>113</v>
      </c>
      <c r="I88" s="44" t="s">
        <v>93</v>
      </c>
      <c r="J88" s="64">
        <v>500</v>
      </c>
      <c r="K88" s="44" t="s">
        <v>348</v>
      </c>
      <c r="L88" s="44" t="s">
        <v>99</v>
      </c>
      <c r="M88" s="43" t="s">
        <v>296</v>
      </c>
      <c r="N88" s="43" t="s">
        <v>435</v>
      </c>
      <c r="O88" s="71"/>
      <c r="P88" s="71"/>
      <c r="Q88" s="71"/>
      <c r="R88" s="71"/>
      <c r="S88" s="71"/>
      <c r="T88" s="71"/>
      <c r="U88" s="71"/>
      <c r="V88" s="71"/>
    </row>
    <row r="89" spans="1:22" ht="64.5">
      <c r="A89" s="41">
        <v>7</v>
      </c>
      <c r="B89" s="41">
        <v>860</v>
      </c>
      <c r="C89" s="42" t="s">
        <v>5</v>
      </c>
      <c r="D89" s="43" t="s">
        <v>111</v>
      </c>
      <c r="E89" s="44" t="s">
        <v>182</v>
      </c>
      <c r="F89" s="43" t="s">
        <v>6</v>
      </c>
      <c r="G89" s="69" t="str">
        <f>CHAR(139+2)</f>
        <v></v>
      </c>
      <c r="H89" s="44" t="s">
        <v>183</v>
      </c>
      <c r="I89" s="44" t="s">
        <v>93</v>
      </c>
      <c r="J89" s="64">
        <v>0</v>
      </c>
      <c r="K89" s="44" t="s">
        <v>348</v>
      </c>
      <c r="L89" s="44"/>
      <c r="M89" s="43" t="s">
        <v>296</v>
      </c>
      <c r="N89" s="43" t="s">
        <v>435</v>
      </c>
      <c r="O89" s="71"/>
      <c r="P89" s="71"/>
      <c r="Q89" s="71"/>
      <c r="R89" s="71"/>
      <c r="S89" s="71"/>
      <c r="T89" s="71"/>
      <c r="U89" s="71"/>
      <c r="V89" s="71"/>
    </row>
    <row r="90" spans="1:22" ht="51.75">
      <c r="A90" s="41">
        <v>7</v>
      </c>
      <c r="B90" s="41">
        <v>870</v>
      </c>
      <c r="C90" s="42" t="s">
        <v>5</v>
      </c>
      <c r="D90" s="43" t="s">
        <v>111</v>
      </c>
      <c r="E90" s="44" t="s">
        <v>114</v>
      </c>
      <c r="F90" s="43" t="s">
        <v>10</v>
      </c>
      <c r="G90" s="69" t="str">
        <f>CHAR(139+3)</f>
        <v>Ž</v>
      </c>
      <c r="H90" s="44" t="s">
        <v>115</v>
      </c>
      <c r="I90" s="44" t="s">
        <v>15</v>
      </c>
      <c r="J90" s="64">
        <v>44000</v>
      </c>
      <c r="K90" s="44" t="s">
        <v>351</v>
      </c>
      <c r="L90" s="44"/>
      <c r="M90" s="43" t="s">
        <v>298</v>
      </c>
      <c r="N90" s="43" t="s">
        <v>299</v>
      </c>
      <c r="O90" s="71"/>
      <c r="P90" s="71"/>
      <c r="Q90" s="71"/>
      <c r="R90" s="71"/>
      <c r="S90" s="71"/>
      <c r="T90" s="71"/>
      <c r="U90" s="71"/>
      <c r="V90" s="71"/>
    </row>
    <row r="91" spans="1:22" ht="102.75">
      <c r="A91" s="41">
        <v>7</v>
      </c>
      <c r="B91" s="41">
        <v>880</v>
      </c>
      <c r="C91" s="42" t="s">
        <v>5</v>
      </c>
      <c r="D91" s="43" t="s">
        <v>111</v>
      </c>
      <c r="E91" s="44" t="s">
        <v>116</v>
      </c>
      <c r="F91" s="43" t="s">
        <v>6</v>
      </c>
      <c r="G91" s="69" t="str">
        <f>CHAR(139+5)</f>
        <v></v>
      </c>
      <c r="H91" s="44" t="s">
        <v>168</v>
      </c>
      <c r="I91" s="44" t="s">
        <v>93</v>
      </c>
      <c r="J91" s="64">
        <v>3000</v>
      </c>
      <c r="K91" s="44" t="s">
        <v>348</v>
      </c>
      <c r="L91" s="44" t="s">
        <v>99</v>
      </c>
      <c r="M91" s="43" t="s">
        <v>300</v>
      </c>
      <c r="N91" s="43" t="s">
        <v>393</v>
      </c>
      <c r="O91" s="43" t="s">
        <v>302</v>
      </c>
      <c r="P91" s="43" t="s">
        <v>434</v>
      </c>
      <c r="Q91" s="43"/>
      <c r="R91" s="43"/>
      <c r="S91" s="71"/>
      <c r="T91" s="71"/>
      <c r="U91" s="71"/>
      <c r="V91" s="71"/>
    </row>
    <row r="92" spans="1:22" ht="39">
      <c r="A92" s="41">
        <v>7</v>
      </c>
      <c r="B92" s="41">
        <v>890</v>
      </c>
      <c r="C92" s="42" t="s">
        <v>5</v>
      </c>
      <c r="D92" s="43" t="s">
        <v>111</v>
      </c>
      <c r="E92" s="44" t="s">
        <v>118</v>
      </c>
      <c r="F92" s="43" t="s">
        <v>23</v>
      </c>
      <c r="G92" s="69" t="str">
        <f>CHAR(139+4)</f>
        <v></v>
      </c>
      <c r="H92" s="44" t="s">
        <v>117</v>
      </c>
      <c r="I92" s="44" t="s">
        <v>15</v>
      </c>
      <c r="J92" s="64">
        <v>0</v>
      </c>
      <c r="K92" s="44" t="s">
        <v>366</v>
      </c>
      <c r="L92" s="44"/>
      <c r="M92" s="43" t="s">
        <v>302</v>
      </c>
      <c r="N92" s="43" t="s">
        <v>434</v>
      </c>
      <c r="O92" s="43" t="s">
        <v>304</v>
      </c>
      <c r="P92" s="43" t="s">
        <v>394</v>
      </c>
      <c r="Q92" s="71"/>
      <c r="R92" s="71"/>
      <c r="S92" s="71"/>
      <c r="T92" s="71"/>
      <c r="U92" s="71"/>
      <c r="V92" s="71"/>
    </row>
    <row r="93" spans="1:22" ht="39">
      <c r="A93" s="41">
        <v>7</v>
      </c>
      <c r="B93" s="41">
        <v>900</v>
      </c>
      <c r="C93" s="42" t="s">
        <v>29</v>
      </c>
      <c r="D93" s="43" t="s">
        <v>111</v>
      </c>
      <c r="E93" s="44" t="s">
        <v>185</v>
      </c>
      <c r="F93" s="43" t="s">
        <v>23</v>
      </c>
      <c r="G93" s="69" t="str">
        <f>CHAR(139+4)</f>
        <v></v>
      </c>
      <c r="H93" s="44" t="s">
        <v>169</v>
      </c>
      <c r="I93" s="44" t="s">
        <v>15</v>
      </c>
      <c r="J93" s="64">
        <v>0</v>
      </c>
      <c r="K93" s="44" t="s">
        <v>365</v>
      </c>
      <c r="L93" s="44"/>
      <c r="M93" s="43" t="s">
        <v>302</v>
      </c>
      <c r="N93" s="43" t="s">
        <v>434</v>
      </c>
      <c r="O93" s="43" t="s">
        <v>304</v>
      </c>
      <c r="P93" s="43" t="s">
        <v>394</v>
      </c>
      <c r="Q93" s="71"/>
      <c r="R93" s="71"/>
      <c r="S93" s="71"/>
      <c r="T93" s="71"/>
      <c r="U93" s="71"/>
      <c r="V93" s="71"/>
    </row>
    <row r="94" spans="1:22" ht="51.75">
      <c r="A94" s="41">
        <v>7</v>
      </c>
      <c r="B94" s="41">
        <v>910</v>
      </c>
      <c r="C94" s="42" t="s">
        <v>5</v>
      </c>
      <c r="D94" s="43" t="s">
        <v>111</v>
      </c>
      <c r="E94" s="44" t="s">
        <v>186</v>
      </c>
      <c r="F94" s="43" t="s">
        <v>6</v>
      </c>
      <c r="G94" s="69" t="str">
        <f>CHAR(139+5)</f>
        <v></v>
      </c>
      <c r="H94" s="44" t="s">
        <v>170</v>
      </c>
      <c r="I94" s="44" t="s">
        <v>93</v>
      </c>
      <c r="J94" s="64">
        <v>1000</v>
      </c>
      <c r="K94" s="44" t="s">
        <v>367</v>
      </c>
      <c r="L94" s="44"/>
      <c r="M94" s="43" t="s">
        <v>300</v>
      </c>
      <c r="N94" s="43" t="s">
        <v>393</v>
      </c>
      <c r="O94" s="43" t="s">
        <v>302</v>
      </c>
      <c r="P94" s="43" t="s">
        <v>434</v>
      </c>
      <c r="Q94" s="43" t="s">
        <v>304</v>
      </c>
      <c r="R94" s="43" t="s">
        <v>394</v>
      </c>
      <c r="S94" s="71"/>
      <c r="T94" s="71"/>
      <c r="U94" s="71"/>
      <c r="V94" s="71"/>
    </row>
    <row r="95" spans="1:22" ht="39">
      <c r="A95" s="41">
        <v>7</v>
      </c>
      <c r="B95" s="41">
        <v>920</v>
      </c>
      <c r="C95" s="42" t="s">
        <v>5</v>
      </c>
      <c r="D95" s="43" t="s">
        <v>111</v>
      </c>
      <c r="E95" s="44" t="s">
        <v>119</v>
      </c>
      <c r="F95" s="43" t="s">
        <v>6</v>
      </c>
      <c r="G95" s="69" t="str">
        <f>CHAR(139+6)</f>
        <v>‘</v>
      </c>
      <c r="H95" s="44" t="s">
        <v>120</v>
      </c>
      <c r="I95" s="44" t="s">
        <v>15</v>
      </c>
      <c r="J95" s="64">
        <v>5000000</v>
      </c>
      <c r="K95" s="44" t="s">
        <v>351</v>
      </c>
      <c r="L95" s="44"/>
      <c r="M95" s="43" t="s">
        <v>304</v>
      </c>
      <c r="N95" s="43" t="s">
        <v>394</v>
      </c>
      <c r="O95" s="71"/>
      <c r="P95" s="71"/>
      <c r="Q95" s="71"/>
      <c r="R95" s="71"/>
      <c r="S95" s="71"/>
      <c r="T95" s="71"/>
      <c r="U95" s="71"/>
      <c r="V95" s="71"/>
    </row>
    <row r="96" spans="1:22" ht="64.5">
      <c r="A96" s="41">
        <v>7</v>
      </c>
      <c r="B96" s="41">
        <v>930</v>
      </c>
      <c r="C96" s="42" t="s">
        <v>5</v>
      </c>
      <c r="D96" s="43" t="s">
        <v>111</v>
      </c>
      <c r="E96" s="44" t="s">
        <v>121</v>
      </c>
      <c r="F96" s="43" t="s">
        <v>6</v>
      </c>
      <c r="G96" s="69" t="str">
        <f>CHAR(139+7)</f>
        <v>’</v>
      </c>
      <c r="H96" s="44" t="s">
        <v>122</v>
      </c>
      <c r="I96" s="44" t="s">
        <v>8</v>
      </c>
      <c r="J96" s="64">
        <v>5000</v>
      </c>
      <c r="K96" s="44" t="s">
        <v>351</v>
      </c>
      <c r="L96" s="44" t="s">
        <v>99</v>
      </c>
      <c r="M96" s="43" t="s">
        <v>304</v>
      </c>
      <c r="N96" s="43" t="s">
        <v>394</v>
      </c>
      <c r="O96" s="71"/>
      <c r="P96" s="71"/>
      <c r="Q96" s="71"/>
      <c r="R96" s="71"/>
      <c r="S96" s="71"/>
      <c r="T96" s="71"/>
      <c r="U96" s="71"/>
      <c r="V96" s="71"/>
    </row>
    <row r="97" spans="1:22" ht="25.5">
      <c r="A97" s="41">
        <v>8</v>
      </c>
      <c r="B97" s="41">
        <v>940</v>
      </c>
      <c r="C97" s="42" t="s">
        <v>5</v>
      </c>
      <c r="D97" s="42" t="s">
        <v>123</v>
      </c>
      <c r="E97" s="44" t="s">
        <v>42</v>
      </c>
      <c r="F97" s="43" t="s">
        <v>10</v>
      </c>
      <c r="G97" s="45" t="s">
        <v>201</v>
      </c>
      <c r="H97" s="44" t="s">
        <v>68</v>
      </c>
      <c r="I97" s="44" t="s">
        <v>15</v>
      </c>
      <c r="J97" s="64">
        <v>3300000</v>
      </c>
      <c r="K97" s="44" t="s">
        <v>349</v>
      </c>
      <c r="L97" s="44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25.5">
      <c r="A98" s="41">
        <v>8</v>
      </c>
      <c r="B98" s="41">
        <v>950</v>
      </c>
      <c r="C98" s="42" t="s">
        <v>5</v>
      </c>
      <c r="D98" s="42" t="s">
        <v>123</v>
      </c>
      <c r="E98" s="44" t="s">
        <v>42</v>
      </c>
      <c r="F98" s="43" t="s">
        <v>10</v>
      </c>
      <c r="G98" s="45" t="s">
        <v>201</v>
      </c>
      <c r="H98" s="44" t="s">
        <v>43</v>
      </c>
      <c r="I98" s="44" t="s">
        <v>8</v>
      </c>
      <c r="J98" s="64">
        <v>2400</v>
      </c>
      <c r="K98" s="44" t="s">
        <v>349</v>
      </c>
      <c r="L98" s="44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38.25">
      <c r="A99" s="41">
        <v>8</v>
      </c>
      <c r="B99" s="41">
        <v>960</v>
      </c>
      <c r="C99" s="42" t="s">
        <v>5</v>
      </c>
      <c r="D99" s="42" t="s">
        <v>123</v>
      </c>
      <c r="E99" s="44" t="s">
        <v>42</v>
      </c>
      <c r="F99" s="43" t="s">
        <v>10</v>
      </c>
      <c r="G99" s="45" t="s">
        <v>201</v>
      </c>
      <c r="H99" s="44" t="s">
        <v>89</v>
      </c>
      <c r="I99" s="44" t="s">
        <v>8</v>
      </c>
      <c r="J99" s="64">
        <v>8000</v>
      </c>
      <c r="K99" s="44" t="s">
        <v>349</v>
      </c>
      <c r="L99" s="44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25.5">
      <c r="A100" s="41">
        <v>8</v>
      </c>
      <c r="B100" s="41">
        <v>970</v>
      </c>
      <c r="C100" s="42" t="s">
        <v>5</v>
      </c>
      <c r="D100" s="42" t="s">
        <v>123</v>
      </c>
      <c r="E100" s="44" t="s">
        <v>42</v>
      </c>
      <c r="F100" s="43" t="s">
        <v>6</v>
      </c>
      <c r="G100" s="45" t="s">
        <v>201</v>
      </c>
      <c r="H100" s="44" t="s">
        <v>60</v>
      </c>
      <c r="I100" s="44" t="s">
        <v>93</v>
      </c>
      <c r="J100" s="67">
        <v>2000</v>
      </c>
      <c r="K100" s="44" t="s">
        <v>348</v>
      </c>
      <c r="L100" s="44" t="s">
        <v>99</v>
      </c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25.5">
      <c r="A101" s="41">
        <v>8</v>
      </c>
      <c r="B101" s="41">
        <v>980</v>
      </c>
      <c r="C101" s="42" t="s">
        <v>5</v>
      </c>
      <c r="D101" s="42" t="s">
        <v>123</v>
      </c>
      <c r="E101" s="44" t="s">
        <v>42</v>
      </c>
      <c r="F101" s="43" t="s">
        <v>6</v>
      </c>
      <c r="G101" s="45" t="s">
        <v>201</v>
      </c>
      <c r="H101" s="44" t="s">
        <v>69</v>
      </c>
      <c r="I101" s="44" t="s">
        <v>93</v>
      </c>
      <c r="J101" s="64">
        <v>5000</v>
      </c>
      <c r="K101" s="44" t="s">
        <v>348</v>
      </c>
      <c r="L101" s="44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38.25">
      <c r="A102" s="41">
        <v>8</v>
      </c>
      <c r="B102" s="41">
        <v>990</v>
      </c>
      <c r="C102" s="42" t="s">
        <v>5</v>
      </c>
      <c r="D102" s="42" t="s">
        <v>123</v>
      </c>
      <c r="E102" s="44" t="s">
        <v>42</v>
      </c>
      <c r="F102" s="43" t="s">
        <v>6</v>
      </c>
      <c r="G102" s="45" t="s">
        <v>201</v>
      </c>
      <c r="H102" s="44" t="s">
        <v>187</v>
      </c>
      <c r="I102" s="44" t="s">
        <v>8</v>
      </c>
      <c r="J102" s="67">
        <v>0</v>
      </c>
      <c r="K102" s="44" t="s">
        <v>367</v>
      </c>
      <c r="L102" s="44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51">
      <c r="A103" s="41">
        <v>8</v>
      </c>
      <c r="B103" s="41">
        <v>1000</v>
      </c>
      <c r="C103" s="42" t="s">
        <v>5</v>
      </c>
      <c r="D103" s="42" t="s">
        <v>123</v>
      </c>
      <c r="E103" s="44" t="s">
        <v>42</v>
      </c>
      <c r="F103" s="43" t="s">
        <v>23</v>
      </c>
      <c r="G103" s="45" t="s">
        <v>201</v>
      </c>
      <c r="H103" s="44" t="s">
        <v>206</v>
      </c>
      <c r="I103" s="44" t="s">
        <v>15</v>
      </c>
      <c r="J103" s="64">
        <v>0</v>
      </c>
      <c r="K103" s="44" t="s">
        <v>368</v>
      </c>
      <c r="L103" s="44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51">
      <c r="A104" s="41">
        <v>8</v>
      </c>
      <c r="B104" s="41">
        <v>1010</v>
      </c>
      <c r="C104" s="42" t="s">
        <v>5</v>
      </c>
      <c r="D104" s="42" t="s">
        <v>123</v>
      </c>
      <c r="E104" s="44" t="s">
        <v>42</v>
      </c>
      <c r="F104" s="52" t="s">
        <v>23</v>
      </c>
      <c r="G104" s="45" t="s">
        <v>201</v>
      </c>
      <c r="H104" s="44" t="s">
        <v>188</v>
      </c>
      <c r="I104" s="44" t="s">
        <v>8</v>
      </c>
      <c r="J104" s="64">
        <v>0</v>
      </c>
      <c r="K104" s="76" t="s">
        <v>352</v>
      </c>
      <c r="L104" s="53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39">
      <c r="A105" s="41">
        <v>8</v>
      </c>
      <c r="B105" s="41">
        <v>1020</v>
      </c>
      <c r="C105" s="42" t="s">
        <v>5</v>
      </c>
      <c r="D105" s="42" t="s">
        <v>123</v>
      </c>
      <c r="E105" s="42" t="s">
        <v>203</v>
      </c>
      <c r="F105" s="52" t="s">
        <v>23</v>
      </c>
      <c r="G105" s="69" t="str">
        <f>CHAR(139+1)</f>
        <v>Œ</v>
      </c>
      <c r="H105" s="42" t="s">
        <v>202</v>
      </c>
      <c r="I105" s="44" t="s">
        <v>15</v>
      </c>
      <c r="J105" s="64">
        <v>0</v>
      </c>
      <c r="K105" s="76" t="s">
        <v>369</v>
      </c>
      <c r="L105" s="53"/>
      <c r="M105" s="43" t="s">
        <v>306</v>
      </c>
      <c r="N105" s="43" t="s">
        <v>433</v>
      </c>
      <c r="O105" s="71"/>
      <c r="P105" s="71"/>
      <c r="Q105" s="71"/>
      <c r="R105" s="71"/>
      <c r="S105" s="71"/>
      <c r="T105" s="71"/>
      <c r="U105" s="71"/>
      <c r="V105" s="71"/>
    </row>
    <row r="106" spans="1:22" ht="64.5">
      <c r="A106" s="41">
        <v>8</v>
      </c>
      <c r="B106" s="41">
        <v>1030</v>
      </c>
      <c r="C106" s="42" t="s">
        <v>5</v>
      </c>
      <c r="D106" s="42" t="s">
        <v>123</v>
      </c>
      <c r="E106" s="44" t="s">
        <v>125</v>
      </c>
      <c r="F106" s="52" t="s">
        <v>25</v>
      </c>
      <c r="G106" s="69" t="str">
        <f>CHAR(139+2)</f>
        <v></v>
      </c>
      <c r="H106" s="44" t="s">
        <v>189</v>
      </c>
      <c r="I106" s="44" t="s">
        <v>12</v>
      </c>
      <c r="J106" s="64">
        <v>60000</v>
      </c>
      <c r="K106" s="76" t="s">
        <v>370</v>
      </c>
      <c r="L106" s="53"/>
      <c r="M106" s="43" t="s">
        <v>308</v>
      </c>
      <c r="N106" s="43" t="s">
        <v>395</v>
      </c>
      <c r="O106" s="43" t="s">
        <v>310</v>
      </c>
      <c r="P106" s="43" t="s">
        <v>418</v>
      </c>
      <c r="Q106" s="71"/>
      <c r="R106" s="71"/>
      <c r="S106" s="71"/>
      <c r="T106" s="71"/>
      <c r="U106" s="71"/>
      <c r="V106" s="71"/>
    </row>
    <row r="107" spans="1:22" ht="64.5">
      <c r="A107" s="41">
        <v>8</v>
      </c>
      <c r="B107" s="41">
        <v>1040</v>
      </c>
      <c r="C107" s="42" t="s">
        <v>5</v>
      </c>
      <c r="D107" s="42" t="s">
        <v>123</v>
      </c>
      <c r="E107" s="44" t="s">
        <v>125</v>
      </c>
      <c r="F107" s="43" t="s">
        <v>6</v>
      </c>
      <c r="G107" s="69" t="str">
        <f>CHAR(139+2)</f>
        <v></v>
      </c>
      <c r="H107" s="44" t="s">
        <v>110</v>
      </c>
      <c r="I107" s="44" t="s">
        <v>93</v>
      </c>
      <c r="J107" s="64">
        <v>4000</v>
      </c>
      <c r="K107" s="44" t="s">
        <v>348</v>
      </c>
      <c r="L107" s="44" t="s">
        <v>99</v>
      </c>
      <c r="M107" s="43" t="s">
        <v>308</v>
      </c>
      <c r="N107" s="43" t="s">
        <v>395</v>
      </c>
      <c r="O107" s="43" t="s">
        <v>310</v>
      </c>
      <c r="P107" s="43" t="s">
        <v>418</v>
      </c>
      <c r="Q107" s="71"/>
      <c r="R107" s="71"/>
      <c r="S107" s="71"/>
      <c r="T107" s="71"/>
      <c r="U107" s="71"/>
      <c r="V107" s="71"/>
    </row>
    <row r="108" spans="1:22" ht="26.25">
      <c r="A108" s="41">
        <v>8</v>
      </c>
      <c r="B108" s="41">
        <v>1050</v>
      </c>
      <c r="C108" s="42" t="s">
        <v>5</v>
      </c>
      <c r="D108" s="42" t="s">
        <v>123</v>
      </c>
      <c r="E108" s="44" t="s">
        <v>42</v>
      </c>
      <c r="F108" s="43" t="s">
        <v>25</v>
      </c>
      <c r="G108" s="69" t="str">
        <f>CHAR(139+2)</f>
        <v></v>
      </c>
      <c r="H108" s="44" t="s">
        <v>57</v>
      </c>
      <c r="I108" s="44" t="s">
        <v>12</v>
      </c>
      <c r="J108" s="64">
        <v>35000</v>
      </c>
      <c r="K108" s="44" t="s">
        <v>349</v>
      </c>
      <c r="L108" s="44"/>
      <c r="M108" s="43" t="s">
        <v>308</v>
      </c>
      <c r="N108" s="43" t="s">
        <v>395</v>
      </c>
      <c r="O108" s="43" t="s">
        <v>310</v>
      </c>
      <c r="P108" s="43" t="s">
        <v>418</v>
      </c>
      <c r="Q108" s="71"/>
      <c r="R108" s="71"/>
      <c r="S108" s="71"/>
      <c r="T108" s="71"/>
      <c r="U108" s="71"/>
      <c r="V108" s="71"/>
    </row>
    <row r="109" spans="1:22" ht="26.25">
      <c r="A109" s="41">
        <v>8</v>
      </c>
      <c r="B109" s="41">
        <v>1060</v>
      </c>
      <c r="C109" s="42" t="s">
        <v>5</v>
      </c>
      <c r="D109" s="42" t="s">
        <v>123</v>
      </c>
      <c r="E109" s="44" t="s">
        <v>42</v>
      </c>
      <c r="F109" s="43" t="s">
        <v>25</v>
      </c>
      <c r="G109" s="69" t="str">
        <f>CHAR(139+2)</f>
        <v></v>
      </c>
      <c r="H109" s="44" t="s">
        <v>28</v>
      </c>
      <c r="I109" s="44" t="s">
        <v>12</v>
      </c>
      <c r="J109" s="64">
        <v>115000</v>
      </c>
      <c r="K109" s="44" t="s">
        <v>349</v>
      </c>
      <c r="L109" s="44"/>
      <c r="M109" s="43" t="s">
        <v>308</v>
      </c>
      <c r="N109" s="43" t="s">
        <v>395</v>
      </c>
      <c r="O109" s="43" t="s">
        <v>310</v>
      </c>
      <c r="P109" s="43" t="s">
        <v>418</v>
      </c>
      <c r="Q109" s="71"/>
      <c r="R109" s="71"/>
      <c r="S109" s="71"/>
      <c r="T109" s="71"/>
      <c r="U109" s="71"/>
      <c r="V109" s="71"/>
    </row>
    <row r="110" spans="1:22" ht="12.75">
      <c r="A110" s="41">
        <v>9</v>
      </c>
      <c r="B110" s="41">
        <v>1070</v>
      </c>
      <c r="C110" s="42" t="s">
        <v>5</v>
      </c>
      <c r="D110" s="43" t="s">
        <v>126</v>
      </c>
      <c r="E110" s="44" t="s">
        <v>42</v>
      </c>
      <c r="F110" s="43" t="s">
        <v>10</v>
      </c>
      <c r="G110" s="45" t="s">
        <v>201</v>
      </c>
      <c r="H110" s="46" t="s">
        <v>65</v>
      </c>
      <c r="I110" s="44" t="s">
        <v>15</v>
      </c>
      <c r="J110" s="64">
        <v>9000000</v>
      </c>
      <c r="K110" s="44" t="s">
        <v>349</v>
      </c>
      <c r="L110" s="44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25.5">
      <c r="A111" s="41">
        <v>9</v>
      </c>
      <c r="B111" s="41">
        <v>1080</v>
      </c>
      <c r="C111" s="42" t="s">
        <v>5</v>
      </c>
      <c r="D111" s="43" t="s">
        <v>126</v>
      </c>
      <c r="E111" s="44" t="s">
        <v>42</v>
      </c>
      <c r="F111" s="43" t="s">
        <v>10</v>
      </c>
      <c r="G111" s="45" t="s">
        <v>201</v>
      </c>
      <c r="H111" s="44" t="s">
        <v>43</v>
      </c>
      <c r="I111" s="44" t="s">
        <v>8</v>
      </c>
      <c r="J111" s="64">
        <v>3400</v>
      </c>
      <c r="K111" s="44" t="s">
        <v>349</v>
      </c>
      <c r="L111" s="44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ht="25.5">
      <c r="A112" s="41">
        <v>9</v>
      </c>
      <c r="B112" s="41">
        <v>1090</v>
      </c>
      <c r="C112" s="42" t="s">
        <v>5</v>
      </c>
      <c r="D112" s="43" t="s">
        <v>126</v>
      </c>
      <c r="E112" s="44" t="s">
        <v>42</v>
      </c>
      <c r="F112" s="43" t="s">
        <v>6</v>
      </c>
      <c r="G112" s="45" t="s">
        <v>201</v>
      </c>
      <c r="H112" s="44" t="s">
        <v>69</v>
      </c>
      <c r="I112" s="44" t="s">
        <v>93</v>
      </c>
      <c r="J112" s="64">
        <v>5000</v>
      </c>
      <c r="K112" s="44" t="s">
        <v>348</v>
      </c>
      <c r="L112" s="44" t="s">
        <v>99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1:22" ht="25.5">
      <c r="A113" s="41">
        <v>9</v>
      </c>
      <c r="B113" s="41">
        <v>1100</v>
      </c>
      <c r="C113" s="42" t="s">
        <v>5</v>
      </c>
      <c r="D113" s="43" t="s">
        <v>126</v>
      </c>
      <c r="E113" s="44" t="s">
        <v>42</v>
      </c>
      <c r="F113" s="43" t="s">
        <v>6</v>
      </c>
      <c r="G113" s="45" t="s">
        <v>201</v>
      </c>
      <c r="H113" s="44" t="s">
        <v>60</v>
      </c>
      <c r="I113" s="44" t="s">
        <v>93</v>
      </c>
      <c r="J113" s="67">
        <v>2000</v>
      </c>
      <c r="K113" s="44" t="s">
        <v>348</v>
      </c>
      <c r="L113" s="44" t="s">
        <v>99</v>
      </c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1:22" ht="25.5">
      <c r="A114" s="41">
        <v>9</v>
      </c>
      <c r="B114" s="41">
        <v>1110</v>
      </c>
      <c r="C114" s="42" t="s">
        <v>5</v>
      </c>
      <c r="D114" s="43" t="s">
        <v>126</v>
      </c>
      <c r="E114" s="44" t="s">
        <v>42</v>
      </c>
      <c r="F114" s="43" t="s">
        <v>25</v>
      </c>
      <c r="G114" s="45" t="s">
        <v>201</v>
      </c>
      <c r="H114" s="44" t="s">
        <v>57</v>
      </c>
      <c r="I114" s="44" t="s">
        <v>12</v>
      </c>
      <c r="J114" s="64">
        <v>105000</v>
      </c>
      <c r="K114" s="44" t="s">
        <v>371</v>
      </c>
      <c r="L114" s="44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22" ht="25.5">
      <c r="A115" s="41">
        <v>9</v>
      </c>
      <c r="B115" s="41">
        <v>1120</v>
      </c>
      <c r="C115" s="42" t="s">
        <v>5</v>
      </c>
      <c r="D115" s="43" t="s">
        <v>126</v>
      </c>
      <c r="E115" s="44" t="s">
        <v>42</v>
      </c>
      <c r="F115" s="43" t="s">
        <v>25</v>
      </c>
      <c r="G115" s="45" t="s">
        <v>201</v>
      </c>
      <c r="H115" s="44" t="s">
        <v>28</v>
      </c>
      <c r="I115" s="44" t="s">
        <v>12</v>
      </c>
      <c r="J115" s="64">
        <v>345000</v>
      </c>
      <c r="K115" s="44" t="s">
        <v>371</v>
      </c>
      <c r="L115" s="44"/>
      <c r="M115" s="71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1:22" ht="38.25">
      <c r="A116" s="41">
        <v>9</v>
      </c>
      <c r="B116" s="41">
        <v>1130</v>
      </c>
      <c r="C116" s="42" t="s">
        <v>5</v>
      </c>
      <c r="D116" s="43" t="s">
        <v>126</v>
      </c>
      <c r="E116" s="44" t="s">
        <v>42</v>
      </c>
      <c r="F116" s="43" t="s">
        <v>23</v>
      </c>
      <c r="G116" s="45" t="s">
        <v>201</v>
      </c>
      <c r="H116" s="44" t="s">
        <v>190</v>
      </c>
      <c r="I116" s="44" t="s">
        <v>12</v>
      </c>
      <c r="J116" s="64">
        <v>35000</v>
      </c>
      <c r="K116" s="44" t="s">
        <v>352</v>
      </c>
      <c r="L116" s="44"/>
      <c r="M116" s="71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1:22" ht="39">
      <c r="A117" s="41">
        <v>9</v>
      </c>
      <c r="B117" s="41">
        <v>1140</v>
      </c>
      <c r="C117" s="42" t="s">
        <v>5</v>
      </c>
      <c r="D117" s="43" t="s">
        <v>126</v>
      </c>
      <c r="E117" s="44" t="s">
        <v>127</v>
      </c>
      <c r="F117" s="43" t="s">
        <v>6</v>
      </c>
      <c r="G117" s="69" t="str">
        <f>CHAR(139+1)</f>
        <v>Œ</v>
      </c>
      <c r="H117" s="44" t="s">
        <v>191</v>
      </c>
      <c r="I117" s="44" t="s">
        <v>93</v>
      </c>
      <c r="J117" s="64">
        <v>5000</v>
      </c>
      <c r="K117" s="44" t="s">
        <v>348</v>
      </c>
      <c r="L117" s="44" t="s">
        <v>99</v>
      </c>
      <c r="M117" s="43" t="s">
        <v>312</v>
      </c>
      <c r="N117" s="43" t="s">
        <v>432</v>
      </c>
      <c r="O117" s="71"/>
      <c r="P117" s="71"/>
      <c r="Q117" s="71"/>
      <c r="R117" s="71"/>
      <c r="S117" s="71"/>
      <c r="T117" s="71"/>
      <c r="U117" s="71"/>
      <c r="V117" s="71"/>
    </row>
    <row r="118" spans="1:22" ht="39">
      <c r="A118" s="41">
        <v>9</v>
      </c>
      <c r="B118" s="41">
        <v>1150</v>
      </c>
      <c r="C118" s="42" t="s">
        <v>5</v>
      </c>
      <c r="D118" s="43" t="s">
        <v>126</v>
      </c>
      <c r="E118" s="44" t="s">
        <v>192</v>
      </c>
      <c r="F118" s="43" t="s">
        <v>10</v>
      </c>
      <c r="G118" s="69" t="str">
        <f>CHAR(139+2)</f>
        <v></v>
      </c>
      <c r="H118" s="44" t="s">
        <v>193</v>
      </c>
      <c r="I118" s="44" t="s">
        <v>15</v>
      </c>
      <c r="J118" s="64">
        <v>3800000</v>
      </c>
      <c r="K118" s="44" t="s">
        <v>351</v>
      </c>
      <c r="L118" s="44"/>
      <c r="M118" s="43" t="s">
        <v>314</v>
      </c>
      <c r="N118" s="43" t="s">
        <v>396</v>
      </c>
      <c r="O118" s="71"/>
      <c r="P118" s="71"/>
      <c r="Q118" s="71"/>
      <c r="R118" s="71"/>
      <c r="S118" s="71"/>
      <c r="T118" s="71"/>
      <c r="U118" s="71"/>
      <c r="V118" s="71"/>
    </row>
    <row r="119" spans="1:22" ht="51.75">
      <c r="A119" s="41">
        <v>9</v>
      </c>
      <c r="B119" s="41">
        <v>1160</v>
      </c>
      <c r="C119" s="42" t="s">
        <v>5</v>
      </c>
      <c r="D119" s="43" t="s">
        <v>126</v>
      </c>
      <c r="E119" s="44" t="s">
        <v>194</v>
      </c>
      <c r="F119" s="43" t="s">
        <v>6</v>
      </c>
      <c r="G119" s="69" t="str">
        <f>CHAR(139+3)</f>
        <v>Ž</v>
      </c>
      <c r="H119" s="44" t="s">
        <v>128</v>
      </c>
      <c r="I119" s="44" t="s">
        <v>93</v>
      </c>
      <c r="J119" s="66">
        <v>2000</v>
      </c>
      <c r="K119" s="51" t="s">
        <v>348</v>
      </c>
      <c r="L119" s="51" t="s">
        <v>99</v>
      </c>
      <c r="M119" s="43" t="s">
        <v>431</v>
      </c>
      <c r="N119" s="43" t="s">
        <v>397</v>
      </c>
      <c r="O119" s="71"/>
      <c r="P119" s="71"/>
      <c r="Q119" s="71"/>
      <c r="R119" s="71"/>
      <c r="S119" s="71"/>
      <c r="T119" s="71"/>
      <c r="U119" s="71"/>
      <c r="V119" s="71"/>
    </row>
    <row r="120" spans="1:22" ht="51.75">
      <c r="A120" s="41">
        <v>9</v>
      </c>
      <c r="B120" s="41">
        <v>1170</v>
      </c>
      <c r="C120" s="42" t="s">
        <v>5</v>
      </c>
      <c r="D120" s="43" t="s">
        <v>126</v>
      </c>
      <c r="E120" s="44" t="s">
        <v>129</v>
      </c>
      <c r="F120" s="43" t="s">
        <v>25</v>
      </c>
      <c r="G120" s="69" t="str">
        <f>CHAR(139+4)</f>
        <v></v>
      </c>
      <c r="H120" s="44" t="s">
        <v>189</v>
      </c>
      <c r="I120" s="42" t="s">
        <v>12</v>
      </c>
      <c r="J120" s="64">
        <v>60000</v>
      </c>
      <c r="K120" s="44" t="s">
        <v>367</v>
      </c>
      <c r="L120" s="44"/>
      <c r="M120" s="43" t="s">
        <v>318</v>
      </c>
      <c r="N120" s="43" t="s">
        <v>398</v>
      </c>
      <c r="O120" s="71"/>
      <c r="P120" s="71"/>
      <c r="Q120" s="71"/>
      <c r="R120" s="71"/>
      <c r="S120" s="71"/>
      <c r="T120" s="71"/>
      <c r="U120" s="71"/>
      <c r="V120" s="71"/>
    </row>
    <row r="121" spans="1:22" ht="51.75">
      <c r="A121" s="41">
        <v>9</v>
      </c>
      <c r="B121" s="41">
        <v>1180</v>
      </c>
      <c r="C121" s="42" t="s">
        <v>5</v>
      </c>
      <c r="D121" s="43" t="s">
        <v>126</v>
      </c>
      <c r="E121" s="44" t="s">
        <v>129</v>
      </c>
      <c r="F121" s="43" t="s">
        <v>6</v>
      </c>
      <c r="G121" s="69" t="str">
        <f>CHAR(139+4)</f>
        <v></v>
      </c>
      <c r="H121" s="44" t="s">
        <v>110</v>
      </c>
      <c r="I121" s="44" t="s">
        <v>93</v>
      </c>
      <c r="J121" s="64">
        <v>2000</v>
      </c>
      <c r="K121" s="44" t="s">
        <v>348</v>
      </c>
      <c r="L121" s="44" t="s">
        <v>99</v>
      </c>
      <c r="M121" s="43" t="s">
        <v>318</v>
      </c>
      <c r="N121" s="43" t="s">
        <v>398</v>
      </c>
      <c r="O121" s="71"/>
      <c r="P121" s="71"/>
      <c r="Q121" s="71"/>
      <c r="R121" s="71"/>
      <c r="S121" s="71"/>
      <c r="T121" s="71"/>
      <c r="U121" s="71"/>
      <c r="V121" s="71"/>
    </row>
    <row r="122" spans="1:22" ht="51.75">
      <c r="A122" s="41">
        <v>9</v>
      </c>
      <c r="B122" s="41">
        <v>1190</v>
      </c>
      <c r="C122" s="42" t="s">
        <v>5</v>
      </c>
      <c r="D122" s="43" t="s">
        <v>126</v>
      </c>
      <c r="E122" s="44" t="s">
        <v>130</v>
      </c>
      <c r="F122" s="43" t="s">
        <v>6</v>
      </c>
      <c r="G122" s="69" t="str">
        <f>CHAR(139+5)</f>
        <v></v>
      </c>
      <c r="H122" s="44" t="s">
        <v>131</v>
      </c>
      <c r="I122" s="44" t="s">
        <v>93</v>
      </c>
      <c r="J122" s="66">
        <v>2000</v>
      </c>
      <c r="K122" s="51" t="s">
        <v>351</v>
      </c>
      <c r="L122" s="51" t="s">
        <v>99</v>
      </c>
      <c r="M122" s="43" t="s">
        <v>320</v>
      </c>
      <c r="N122" s="43" t="s">
        <v>399</v>
      </c>
      <c r="O122" s="71"/>
      <c r="P122" s="71"/>
      <c r="Q122" s="71"/>
      <c r="R122" s="71"/>
      <c r="S122" s="71"/>
      <c r="T122" s="71"/>
      <c r="U122" s="71"/>
      <c r="V122" s="71"/>
    </row>
    <row r="123" spans="1:22" ht="39">
      <c r="A123" s="41">
        <v>9</v>
      </c>
      <c r="B123" s="41">
        <v>1200</v>
      </c>
      <c r="C123" s="42" t="s">
        <v>5</v>
      </c>
      <c r="D123" s="43" t="s">
        <v>126</v>
      </c>
      <c r="E123" s="44" t="s">
        <v>132</v>
      </c>
      <c r="F123" s="43" t="s">
        <v>6</v>
      </c>
      <c r="G123" s="69" t="str">
        <f>CHAR(139+6)</f>
        <v>‘</v>
      </c>
      <c r="H123" s="44" t="s">
        <v>110</v>
      </c>
      <c r="I123" s="44" t="s">
        <v>93</v>
      </c>
      <c r="J123" s="66">
        <v>2000</v>
      </c>
      <c r="K123" s="51" t="s">
        <v>348</v>
      </c>
      <c r="L123" s="51" t="s">
        <v>99</v>
      </c>
      <c r="M123" s="43" t="s">
        <v>322</v>
      </c>
      <c r="N123" s="43" t="s">
        <v>400</v>
      </c>
      <c r="O123" s="71"/>
      <c r="P123" s="71"/>
      <c r="Q123" s="71"/>
      <c r="R123" s="71"/>
      <c r="S123" s="71"/>
      <c r="T123" s="71"/>
      <c r="U123" s="71"/>
      <c r="V123" s="71"/>
    </row>
    <row r="124" spans="1:22" ht="64.5">
      <c r="A124" s="41">
        <v>9</v>
      </c>
      <c r="B124" s="41">
        <v>1210</v>
      </c>
      <c r="C124" s="42" t="s">
        <v>5</v>
      </c>
      <c r="D124" s="43" t="s">
        <v>126</v>
      </c>
      <c r="E124" s="44" t="s">
        <v>133</v>
      </c>
      <c r="F124" s="43" t="s">
        <v>10</v>
      </c>
      <c r="G124" s="69" t="str">
        <f>CHAR(139+7)</f>
        <v>’</v>
      </c>
      <c r="H124" s="44" t="s">
        <v>134</v>
      </c>
      <c r="I124" s="44" t="s">
        <v>15</v>
      </c>
      <c r="J124" s="64">
        <v>500000</v>
      </c>
      <c r="K124" s="44" t="s">
        <v>349</v>
      </c>
      <c r="L124" s="44"/>
      <c r="M124" s="43" t="s">
        <v>429</v>
      </c>
      <c r="N124" s="43" t="s">
        <v>430</v>
      </c>
      <c r="O124" s="71"/>
      <c r="P124" s="71"/>
      <c r="Q124" s="71"/>
      <c r="R124" s="71"/>
      <c r="S124" s="71"/>
      <c r="T124" s="71"/>
      <c r="U124" s="71"/>
      <c r="V124" s="71"/>
    </row>
    <row r="125" spans="1:22" ht="12.75">
      <c r="A125" s="41">
        <v>10</v>
      </c>
      <c r="B125" s="41">
        <v>1220</v>
      </c>
      <c r="C125" s="42" t="s">
        <v>5</v>
      </c>
      <c r="D125" s="43" t="s">
        <v>135</v>
      </c>
      <c r="E125" s="44" t="s">
        <v>42</v>
      </c>
      <c r="F125" s="43" t="s">
        <v>10</v>
      </c>
      <c r="G125" s="45" t="s">
        <v>201</v>
      </c>
      <c r="H125" s="46" t="s">
        <v>65</v>
      </c>
      <c r="I125" s="44" t="s">
        <v>15</v>
      </c>
      <c r="J125" s="64">
        <v>10000000</v>
      </c>
      <c r="K125" s="44" t="s">
        <v>351</v>
      </c>
      <c r="L125" s="44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25.5">
      <c r="A126" s="41">
        <v>10</v>
      </c>
      <c r="B126" s="41">
        <v>1230</v>
      </c>
      <c r="C126" s="42" t="s">
        <v>5</v>
      </c>
      <c r="D126" s="43" t="s">
        <v>135</v>
      </c>
      <c r="E126" s="44" t="s">
        <v>42</v>
      </c>
      <c r="F126" s="43" t="s">
        <v>10</v>
      </c>
      <c r="G126" s="45" t="s">
        <v>201</v>
      </c>
      <c r="H126" s="44" t="s">
        <v>43</v>
      </c>
      <c r="I126" s="44" t="s">
        <v>8</v>
      </c>
      <c r="J126" s="64">
        <v>3700</v>
      </c>
      <c r="K126" s="44" t="s">
        <v>359</v>
      </c>
      <c r="L126" s="44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25.5">
      <c r="A127" s="41">
        <v>10</v>
      </c>
      <c r="B127" s="41">
        <v>1240</v>
      </c>
      <c r="C127" s="42" t="s">
        <v>5</v>
      </c>
      <c r="D127" s="43" t="s">
        <v>135</v>
      </c>
      <c r="E127" s="44" t="s">
        <v>42</v>
      </c>
      <c r="F127" s="43" t="s">
        <v>6</v>
      </c>
      <c r="G127" s="45" t="s">
        <v>201</v>
      </c>
      <c r="H127" s="44" t="s">
        <v>60</v>
      </c>
      <c r="I127" s="44" t="s">
        <v>55</v>
      </c>
      <c r="J127" s="67">
        <v>2000</v>
      </c>
      <c r="K127" s="44" t="s">
        <v>348</v>
      </c>
      <c r="L127" s="44" t="s">
        <v>99</v>
      </c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25.5">
      <c r="A128" s="41">
        <v>10</v>
      </c>
      <c r="B128" s="41">
        <v>1250</v>
      </c>
      <c r="C128" s="42" t="s">
        <v>5</v>
      </c>
      <c r="D128" s="43" t="s">
        <v>135</v>
      </c>
      <c r="E128" s="44" t="s">
        <v>42</v>
      </c>
      <c r="F128" s="43" t="s">
        <v>6</v>
      </c>
      <c r="G128" s="45" t="s">
        <v>201</v>
      </c>
      <c r="H128" s="44" t="s">
        <v>69</v>
      </c>
      <c r="I128" s="44" t="s">
        <v>55</v>
      </c>
      <c r="J128" s="64">
        <v>5000</v>
      </c>
      <c r="K128" s="44" t="s">
        <v>348</v>
      </c>
      <c r="L128" s="44" t="s">
        <v>99</v>
      </c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25.5">
      <c r="A129" s="41">
        <v>10</v>
      </c>
      <c r="B129" s="41">
        <v>1260</v>
      </c>
      <c r="C129" s="42" t="s">
        <v>5</v>
      </c>
      <c r="D129" s="43" t="s">
        <v>135</v>
      </c>
      <c r="E129" s="44" t="s">
        <v>42</v>
      </c>
      <c r="F129" s="43" t="s">
        <v>25</v>
      </c>
      <c r="G129" s="45" t="s">
        <v>201</v>
      </c>
      <c r="H129" s="44" t="s">
        <v>57</v>
      </c>
      <c r="I129" s="44" t="s">
        <v>12</v>
      </c>
      <c r="J129" s="64">
        <v>105000</v>
      </c>
      <c r="K129" s="76" t="s">
        <v>351</v>
      </c>
      <c r="L129" s="53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25.5">
      <c r="A130" s="41">
        <v>10</v>
      </c>
      <c r="B130" s="41">
        <v>1270</v>
      </c>
      <c r="C130" s="42" t="s">
        <v>5</v>
      </c>
      <c r="D130" s="43" t="s">
        <v>135</v>
      </c>
      <c r="E130" s="44" t="s">
        <v>42</v>
      </c>
      <c r="F130" s="43" t="s">
        <v>25</v>
      </c>
      <c r="G130" s="45" t="s">
        <v>201</v>
      </c>
      <c r="H130" s="44" t="s">
        <v>28</v>
      </c>
      <c r="I130" s="44" t="s">
        <v>12</v>
      </c>
      <c r="J130" s="64">
        <v>345000</v>
      </c>
      <c r="K130" s="44" t="s">
        <v>351</v>
      </c>
      <c r="L130" s="44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25.5">
      <c r="A131" s="41">
        <v>10</v>
      </c>
      <c r="B131" s="41">
        <v>1280</v>
      </c>
      <c r="C131" s="42" t="s">
        <v>5</v>
      </c>
      <c r="D131" s="43" t="s">
        <v>135</v>
      </c>
      <c r="E131" s="44" t="s">
        <v>42</v>
      </c>
      <c r="F131" s="43" t="s">
        <v>23</v>
      </c>
      <c r="G131" s="45" t="s">
        <v>201</v>
      </c>
      <c r="H131" s="44" t="s">
        <v>30</v>
      </c>
      <c r="I131" s="44" t="s">
        <v>93</v>
      </c>
      <c r="J131" s="64">
        <v>0</v>
      </c>
      <c r="K131" s="44" t="s">
        <v>352</v>
      </c>
      <c r="L131" s="44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76.5">
      <c r="A132" s="41">
        <v>10</v>
      </c>
      <c r="B132" s="41">
        <v>1290</v>
      </c>
      <c r="C132" s="42" t="s">
        <v>5</v>
      </c>
      <c r="D132" s="43" t="s">
        <v>135</v>
      </c>
      <c r="E132" s="44" t="s">
        <v>42</v>
      </c>
      <c r="F132" s="43" t="s">
        <v>23</v>
      </c>
      <c r="G132" s="45" t="s">
        <v>201</v>
      </c>
      <c r="H132" s="44" t="s">
        <v>136</v>
      </c>
      <c r="I132" s="44" t="s">
        <v>93</v>
      </c>
      <c r="J132" s="64">
        <v>0</v>
      </c>
      <c r="K132" s="44" t="s">
        <v>352</v>
      </c>
      <c r="L132" s="44"/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ht="38.25">
      <c r="A133" s="41">
        <v>10</v>
      </c>
      <c r="B133" s="41">
        <v>1300</v>
      </c>
      <c r="C133" s="42" t="s">
        <v>5</v>
      </c>
      <c r="D133" s="43" t="s">
        <v>135</v>
      </c>
      <c r="E133" s="44" t="s">
        <v>42</v>
      </c>
      <c r="F133" s="43" t="s">
        <v>10</v>
      </c>
      <c r="G133" s="45" t="s">
        <v>201</v>
      </c>
      <c r="H133" s="44" t="s">
        <v>195</v>
      </c>
      <c r="I133" s="61" t="s">
        <v>12</v>
      </c>
      <c r="J133" s="66">
        <v>0</v>
      </c>
      <c r="K133" s="77" t="s">
        <v>352</v>
      </c>
      <c r="L133" s="54"/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2" ht="64.5">
      <c r="A134" s="41">
        <v>10</v>
      </c>
      <c r="B134" s="41">
        <v>1310</v>
      </c>
      <c r="C134" s="42" t="s">
        <v>5</v>
      </c>
      <c r="D134" s="43" t="s">
        <v>135</v>
      </c>
      <c r="E134" s="44" t="s">
        <v>137</v>
      </c>
      <c r="F134" s="43" t="s">
        <v>10</v>
      </c>
      <c r="G134" s="69" t="str">
        <f>CHAR(139+1)</f>
        <v>Œ</v>
      </c>
      <c r="H134" s="44" t="s">
        <v>138</v>
      </c>
      <c r="I134" s="61" t="s">
        <v>15</v>
      </c>
      <c r="J134" s="66">
        <v>250000</v>
      </c>
      <c r="K134" s="77" t="s">
        <v>351</v>
      </c>
      <c r="L134" s="54"/>
      <c r="M134" s="43" t="s">
        <v>326</v>
      </c>
      <c r="N134" s="43" t="s">
        <v>428</v>
      </c>
      <c r="O134" s="71"/>
      <c r="P134" s="71"/>
      <c r="Q134" s="71"/>
      <c r="R134" s="71"/>
      <c r="S134" s="71"/>
      <c r="T134" s="71"/>
      <c r="U134" s="71"/>
      <c r="V134" s="71"/>
    </row>
    <row r="135" spans="1:22" ht="26.25">
      <c r="A135" s="41">
        <v>10</v>
      </c>
      <c r="B135" s="41">
        <v>1320</v>
      </c>
      <c r="C135" s="42" t="s">
        <v>5</v>
      </c>
      <c r="D135" s="43" t="s">
        <v>135</v>
      </c>
      <c r="E135" s="44" t="s">
        <v>196</v>
      </c>
      <c r="F135" s="43" t="s">
        <v>10</v>
      </c>
      <c r="G135" s="69" t="str">
        <f>CHAR(139+2)</f>
        <v></v>
      </c>
      <c r="H135" s="44" t="s">
        <v>139</v>
      </c>
      <c r="I135" s="61" t="s">
        <v>15</v>
      </c>
      <c r="J135" s="66">
        <v>750000</v>
      </c>
      <c r="K135" s="51" t="s">
        <v>351</v>
      </c>
      <c r="L135" s="5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ht="26.25">
      <c r="A136" s="41">
        <v>10</v>
      </c>
      <c r="B136" s="41">
        <v>1330</v>
      </c>
      <c r="C136" s="42" t="s">
        <v>5</v>
      </c>
      <c r="D136" s="43" t="s">
        <v>135</v>
      </c>
      <c r="E136" s="44" t="s">
        <v>196</v>
      </c>
      <c r="F136" s="43" t="s">
        <v>6</v>
      </c>
      <c r="G136" s="69" t="str">
        <f>CHAR(139+3)</f>
        <v>Ž</v>
      </c>
      <c r="H136" s="44" t="s">
        <v>110</v>
      </c>
      <c r="I136" s="44" t="s">
        <v>93</v>
      </c>
      <c r="J136" s="66">
        <v>4000</v>
      </c>
      <c r="K136" s="51" t="s">
        <v>348</v>
      </c>
      <c r="L136" s="55" t="s">
        <v>99</v>
      </c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spans="1:22" ht="25.5">
      <c r="A137" s="41">
        <v>11</v>
      </c>
      <c r="B137" s="41">
        <v>1340</v>
      </c>
      <c r="C137" s="42" t="s">
        <v>5</v>
      </c>
      <c r="D137" s="43" t="s">
        <v>140</v>
      </c>
      <c r="E137" s="44" t="s">
        <v>42</v>
      </c>
      <c r="F137" s="43" t="s">
        <v>10</v>
      </c>
      <c r="G137" s="45" t="s">
        <v>201</v>
      </c>
      <c r="H137" s="44" t="s">
        <v>68</v>
      </c>
      <c r="I137" s="44" t="s">
        <v>15</v>
      </c>
      <c r="J137" s="64">
        <v>7700000</v>
      </c>
      <c r="K137" s="44" t="s">
        <v>349</v>
      </c>
      <c r="L137" s="44"/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spans="1:22" ht="25.5">
      <c r="A138" s="41">
        <v>11</v>
      </c>
      <c r="B138" s="41">
        <v>1350</v>
      </c>
      <c r="C138" s="42" t="s">
        <v>5</v>
      </c>
      <c r="D138" s="43" t="s">
        <v>140</v>
      </c>
      <c r="E138" s="44" t="s">
        <v>42</v>
      </c>
      <c r="F138" s="43" t="s">
        <v>10</v>
      </c>
      <c r="G138" s="45" t="s">
        <v>201</v>
      </c>
      <c r="H138" s="44" t="s">
        <v>43</v>
      </c>
      <c r="I138" s="44" t="s">
        <v>8</v>
      </c>
      <c r="J138" s="64">
        <v>3000</v>
      </c>
      <c r="K138" s="44" t="s">
        <v>349</v>
      </c>
      <c r="L138" s="44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1:22" ht="25.5">
      <c r="A139" s="41">
        <v>11</v>
      </c>
      <c r="B139" s="41">
        <v>1360</v>
      </c>
      <c r="C139" s="42" t="s">
        <v>5</v>
      </c>
      <c r="D139" s="43" t="s">
        <v>140</v>
      </c>
      <c r="E139" s="44" t="s">
        <v>42</v>
      </c>
      <c r="F139" s="43" t="s">
        <v>6</v>
      </c>
      <c r="G139" s="45" t="s">
        <v>201</v>
      </c>
      <c r="H139" s="44" t="s">
        <v>69</v>
      </c>
      <c r="I139" s="44" t="s">
        <v>93</v>
      </c>
      <c r="J139" s="64">
        <v>5000</v>
      </c>
      <c r="K139" s="44" t="s">
        <v>348</v>
      </c>
      <c r="L139" s="44" t="s">
        <v>99</v>
      </c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1:22" ht="25.5">
      <c r="A140" s="41">
        <v>11</v>
      </c>
      <c r="B140" s="41">
        <v>1370</v>
      </c>
      <c r="C140" s="42" t="s">
        <v>5</v>
      </c>
      <c r="D140" s="43" t="s">
        <v>140</v>
      </c>
      <c r="E140" s="44" t="s">
        <v>42</v>
      </c>
      <c r="F140" s="43" t="s">
        <v>6</v>
      </c>
      <c r="G140" s="45" t="s">
        <v>201</v>
      </c>
      <c r="H140" s="44" t="s">
        <v>60</v>
      </c>
      <c r="I140" s="44" t="s">
        <v>93</v>
      </c>
      <c r="J140" s="64">
        <v>2000</v>
      </c>
      <c r="K140" s="44" t="s">
        <v>348</v>
      </c>
      <c r="L140" s="44" t="s">
        <v>99</v>
      </c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spans="1:22" ht="51.75">
      <c r="A141" s="41">
        <v>11</v>
      </c>
      <c r="B141" s="41">
        <v>1380</v>
      </c>
      <c r="C141" s="42" t="s">
        <v>5</v>
      </c>
      <c r="D141" s="43" t="s">
        <v>140</v>
      </c>
      <c r="E141" s="44" t="s">
        <v>141</v>
      </c>
      <c r="F141" s="43" t="s">
        <v>25</v>
      </c>
      <c r="G141" s="69" t="str">
        <f>CHAR(139+1)</f>
        <v>Œ</v>
      </c>
      <c r="H141" s="44" t="s">
        <v>57</v>
      </c>
      <c r="I141" s="44" t="s">
        <v>12</v>
      </c>
      <c r="J141" s="64">
        <v>21000</v>
      </c>
      <c r="K141" s="44" t="s">
        <v>349</v>
      </c>
      <c r="L141" s="44"/>
      <c r="M141" s="43" t="s">
        <v>404</v>
      </c>
      <c r="N141" s="43" t="s">
        <v>401</v>
      </c>
      <c r="O141" s="43" t="s">
        <v>419</v>
      </c>
      <c r="P141" s="43" t="s">
        <v>420</v>
      </c>
      <c r="Q141" s="43" t="s">
        <v>427</v>
      </c>
      <c r="R141" s="43" t="s">
        <v>421</v>
      </c>
      <c r="S141" s="71"/>
      <c r="T141" s="71"/>
      <c r="U141" s="71"/>
      <c r="V141" s="71"/>
    </row>
    <row r="142" spans="1:22" ht="51.75">
      <c r="A142" s="41">
        <v>11</v>
      </c>
      <c r="B142" s="41">
        <v>1390</v>
      </c>
      <c r="C142" s="42" t="s">
        <v>5</v>
      </c>
      <c r="D142" s="43" t="s">
        <v>140</v>
      </c>
      <c r="E142" s="44" t="s">
        <v>141</v>
      </c>
      <c r="F142" s="43" t="s">
        <v>25</v>
      </c>
      <c r="G142" s="69" t="str">
        <f>CHAR(139+1)</f>
        <v>Œ</v>
      </c>
      <c r="H142" s="44" t="s">
        <v>28</v>
      </c>
      <c r="I142" s="44" t="s">
        <v>12</v>
      </c>
      <c r="J142" s="64">
        <v>69000</v>
      </c>
      <c r="K142" s="44" t="s">
        <v>351</v>
      </c>
      <c r="L142" s="44"/>
      <c r="M142" s="43" t="s">
        <v>404</v>
      </c>
      <c r="N142" s="43" t="s">
        <v>401</v>
      </c>
      <c r="O142" s="43" t="s">
        <v>419</v>
      </c>
      <c r="P142" s="43" t="s">
        <v>420</v>
      </c>
      <c r="Q142" s="43" t="s">
        <v>427</v>
      </c>
      <c r="R142" s="43" t="s">
        <v>421</v>
      </c>
      <c r="S142" s="71"/>
      <c r="T142" s="71"/>
      <c r="U142" s="71"/>
      <c r="V142" s="71"/>
    </row>
    <row r="143" spans="1:22" ht="51.75">
      <c r="A143" s="41">
        <v>11</v>
      </c>
      <c r="B143" s="41">
        <v>1400</v>
      </c>
      <c r="C143" s="42" t="s">
        <v>5</v>
      </c>
      <c r="D143" s="43" t="s">
        <v>140</v>
      </c>
      <c r="E143" s="44" t="s">
        <v>197</v>
      </c>
      <c r="F143" s="43" t="s">
        <v>10</v>
      </c>
      <c r="G143" s="69" t="str">
        <f>CHAR(139+3)</f>
        <v>Ž</v>
      </c>
      <c r="H143" s="44" t="s">
        <v>142</v>
      </c>
      <c r="I143" s="44" t="s">
        <v>15</v>
      </c>
      <c r="J143" s="64">
        <v>1100000</v>
      </c>
      <c r="K143" s="44" t="s">
        <v>351</v>
      </c>
      <c r="L143" s="44"/>
      <c r="M143" s="43" t="s">
        <v>405</v>
      </c>
      <c r="N143" s="43" t="s">
        <v>402</v>
      </c>
      <c r="O143" s="71"/>
      <c r="P143" s="71"/>
      <c r="Q143" s="71"/>
      <c r="R143" s="71"/>
      <c r="S143" s="71"/>
      <c r="T143" s="71"/>
      <c r="U143" s="71"/>
      <c r="V143" s="71"/>
    </row>
    <row r="144" spans="1:22" ht="26.25">
      <c r="A144" s="41">
        <v>11</v>
      </c>
      <c r="B144" s="41">
        <v>1410</v>
      </c>
      <c r="C144" s="42" t="s">
        <v>5</v>
      </c>
      <c r="D144" s="43" t="s">
        <v>140</v>
      </c>
      <c r="E144" s="44" t="s">
        <v>143</v>
      </c>
      <c r="F144" s="43" t="s">
        <v>10</v>
      </c>
      <c r="G144" s="69" t="str">
        <f>CHAR(139+2)</f>
        <v></v>
      </c>
      <c r="H144" s="44" t="s">
        <v>144</v>
      </c>
      <c r="I144" s="44" t="s">
        <v>15</v>
      </c>
      <c r="J144" s="64">
        <v>10000000</v>
      </c>
      <c r="K144" s="44" t="s">
        <v>348</v>
      </c>
      <c r="L144" s="44"/>
      <c r="M144" s="43" t="s">
        <v>426</v>
      </c>
      <c r="N144" s="43" t="s">
        <v>403</v>
      </c>
      <c r="O144" s="71"/>
      <c r="P144" s="71"/>
      <c r="Q144" s="71"/>
      <c r="R144" s="71"/>
      <c r="S144" s="71"/>
      <c r="T144" s="71"/>
      <c r="U144" s="71"/>
      <c r="V144" s="71"/>
    </row>
    <row r="145" spans="1:22" ht="39">
      <c r="A145" s="41">
        <v>11</v>
      </c>
      <c r="B145" s="41">
        <v>1420</v>
      </c>
      <c r="C145" s="42" t="s">
        <v>5</v>
      </c>
      <c r="D145" s="43" t="s">
        <v>140</v>
      </c>
      <c r="E145" s="44" t="s">
        <v>145</v>
      </c>
      <c r="F145" s="43" t="s">
        <v>6</v>
      </c>
      <c r="G145" s="69" t="str">
        <f>CHAR(139+4)</f>
        <v></v>
      </c>
      <c r="H145" s="46" t="s">
        <v>146</v>
      </c>
      <c r="I145" s="44" t="s">
        <v>93</v>
      </c>
      <c r="J145" s="64">
        <v>500</v>
      </c>
      <c r="K145" s="44" t="s">
        <v>349</v>
      </c>
      <c r="L145" s="44" t="s">
        <v>99</v>
      </c>
      <c r="M145" s="43" t="s">
        <v>406</v>
      </c>
      <c r="N145" s="43" t="s">
        <v>425</v>
      </c>
      <c r="O145" s="71"/>
      <c r="P145" s="71"/>
      <c r="Q145" s="71"/>
      <c r="R145" s="71"/>
      <c r="S145" s="71"/>
      <c r="T145" s="71"/>
      <c r="U145" s="71"/>
      <c r="V145" s="71"/>
    </row>
    <row r="146" spans="1:22" ht="39">
      <c r="A146" s="41">
        <v>11</v>
      </c>
      <c r="B146" s="41">
        <v>1430</v>
      </c>
      <c r="C146" s="42" t="s">
        <v>5</v>
      </c>
      <c r="D146" s="43" t="s">
        <v>140</v>
      </c>
      <c r="E146" s="44" t="s">
        <v>145</v>
      </c>
      <c r="F146" s="43" t="s">
        <v>25</v>
      </c>
      <c r="G146" s="69" t="str">
        <f>CHAR(139+4)</f>
        <v></v>
      </c>
      <c r="H146" s="42" t="s">
        <v>147</v>
      </c>
      <c r="I146" s="44" t="s">
        <v>8</v>
      </c>
      <c r="J146" s="64">
        <v>10000</v>
      </c>
      <c r="K146" s="44" t="s">
        <v>349</v>
      </c>
      <c r="L146" s="44"/>
      <c r="M146" s="43" t="s">
        <v>406</v>
      </c>
      <c r="N146" s="43" t="s">
        <v>425</v>
      </c>
      <c r="O146" s="71"/>
      <c r="P146" s="71"/>
      <c r="Q146" s="71"/>
      <c r="R146" s="71"/>
      <c r="S146" s="71"/>
      <c r="T146" s="71"/>
      <c r="U146" s="71"/>
      <c r="V146" s="71"/>
    </row>
    <row r="147" spans="1:22" ht="25.5">
      <c r="A147" s="41">
        <v>12</v>
      </c>
      <c r="B147" s="41">
        <v>1440</v>
      </c>
      <c r="C147" s="42" t="s">
        <v>5</v>
      </c>
      <c r="D147" s="43" t="s">
        <v>148</v>
      </c>
      <c r="E147" s="44" t="s">
        <v>42</v>
      </c>
      <c r="F147" s="43" t="s">
        <v>10</v>
      </c>
      <c r="G147" s="45" t="s">
        <v>201</v>
      </c>
      <c r="H147" s="49" t="s">
        <v>68</v>
      </c>
      <c r="I147" s="44" t="s">
        <v>15</v>
      </c>
      <c r="J147" s="64">
        <v>8800000</v>
      </c>
      <c r="K147" s="44" t="s">
        <v>349</v>
      </c>
      <c r="L147" s="44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ht="25.5">
      <c r="A148" s="41">
        <v>12</v>
      </c>
      <c r="B148" s="41">
        <v>1450</v>
      </c>
      <c r="C148" s="42" t="s">
        <v>5</v>
      </c>
      <c r="D148" s="43" t="s">
        <v>148</v>
      </c>
      <c r="E148" s="44" t="s">
        <v>42</v>
      </c>
      <c r="F148" s="43" t="s">
        <v>10</v>
      </c>
      <c r="G148" s="45" t="s">
        <v>201</v>
      </c>
      <c r="H148" s="44" t="s">
        <v>43</v>
      </c>
      <c r="I148" s="44" t="s">
        <v>8</v>
      </c>
      <c r="J148" s="64">
        <v>3200</v>
      </c>
      <c r="K148" s="44" t="s">
        <v>349</v>
      </c>
      <c r="L148" s="44"/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1:22" ht="25.5">
      <c r="A149" s="41">
        <v>12</v>
      </c>
      <c r="B149" s="41">
        <v>1460</v>
      </c>
      <c r="C149" s="42" t="s">
        <v>5</v>
      </c>
      <c r="D149" s="43" t="s">
        <v>148</v>
      </c>
      <c r="E149" s="44" t="s">
        <v>42</v>
      </c>
      <c r="F149" s="43" t="s">
        <v>6</v>
      </c>
      <c r="G149" s="45" t="s">
        <v>201</v>
      </c>
      <c r="H149" s="44" t="s">
        <v>60</v>
      </c>
      <c r="I149" s="44" t="s">
        <v>93</v>
      </c>
      <c r="J149" s="64">
        <v>2000</v>
      </c>
      <c r="K149" s="44" t="s">
        <v>348</v>
      </c>
      <c r="L149" s="44" t="s">
        <v>24</v>
      </c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1:22" ht="25.5">
      <c r="A150" s="41">
        <v>12</v>
      </c>
      <c r="B150" s="41">
        <v>1470</v>
      </c>
      <c r="C150" s="42" t="s">
        <v>5</v>
      </c>
      <c r="D150" s="43" t="s">
        <v>148</v>
      </c>
      <c r="E150" s="44" t="s">
        <v>42</v>
      </c>
      <c r="F150" s="43" t="s">
        <v>6</v>
      </c>
      <c r="G150" s="45" t="s">
        <v>201</v>
      </c>
      <c r="H150" s="44" t="s">
        <v>69</v>
      </c>
      <c r="I150" s="44" t="s">
        <v>93</v>
      </c>
      <c r="J150" s="64">
        <v>5000</v>
      </c>
      <c r="K150" s="44" t="s">
        <v>348</v>
      </c>
      <c r="L150" s="44" t="s">
        <v>99</v>
      </c>
      <c r="M150" s="71"/>
      <c r="N150" s="71"/>
      <c r="O150" s="71"/>
      <c r="P150" s="71"/>
      <c r="Q150" s="71"/>
      <c r="R150" s="71"/>
      <c r="S150" s="71"/>
      <c r="T150" s="71"/>
      <c r="U150" s="71"/>
      <c r="V150" s="71"/>
    </row>
    <row r="151" spans="1:22" ht="26.25">
      <c r="A151" s="41">
        <v>12</v>
      </c>
      <c r="B151" s="41">
        <v>1480</v>
      </c>
      <c r="C151" s="42" t="s">
        <v>5</v>
      </c>
      <c r="D151" s="43" t="s">
        <v>148</v>
      </c>
      <c r="E151" s="44" t="s">
        <v>198</v>
      </c>
      <c r="F151" s="43" t="s">
        <v>25</v>
      </c>
      <c r="G151" s="69" t="str">
        <f>CHAR(139+1)</f>
        <v>Œ</v>
      </c>
      <c r="H151" s="44" t="s">
        <v>57</v>
      </c>
      <c r="I151" s="44" t="s">
        <v>12</v>
      </c>
      <c r="J151" s="64">
        <v>7000</v>
      </c>
      <c r="K151" s="44" t="s">
        <v>349</v>
      </c>
      <c r="L151" s="44"/>
      <c r="M151" s="43" t="s">
        <v>407</v>
      </c>
      <c r="N151" s="43" t="s">
        <v>424</v>
      </c>
      <c r="O151" s="71"/>
      <c r="P151" s="71"/>
      <c r="Q151" s="71"/>
      <c r="R151" s="71"/>
      <c r="S151" s="71"/>
      <c r="T151" s="71"/>
      <c r="U151" s="71"/>
      <c r="V151" s="71"/>
    </row>
    <row r="152" spans="1:22" ht="26.25">
      <c r="A152" s="41">
        <v>12</v>
      </c>
      <c r="B152" s="41">
        <v>1490</v>
      </c>
      <c r="C152" s="42" t="s">
        <v>5</v>
      </c>
      <c r="D152" s="43" t="s">
        <v>148</v>
      </c>
      <c r="E152" s="44" t="s">
        <v>198</v>
      </c>
      <c r="F152" s="43" t="s">
        <v>25</v>
      </c>
      <c r="G152" s="69" t="str">
        <f>CHAR(139+1)</f>
        <v>Œ</v>
      </c>
      <c r="H152" s="44" t="s">
        <v>28</v>
      </c>
      <c r="I152" s="44" t="s">
        <v>12</v>
      </c>
      <c r="J152" s="64">
        <v>23000</v>
      </c>
      <c r="K152" s="44" t="s">
        <v>351</v>
      </c>
      <c r="L152" s="44"/>
      <c r="M152" s="43" t="s">
        <v>407</v>
      </c>
      <c r="N152" s="43" t="s">
        <v>424</v>
      </c>
      <c r="O152" s="71"/>
      <c r="P152" s="71"/>
      <c r="Q152" s="71"/>
      <c r="R152" s="71"/>
      <c r="S152" s="71"/>
      <c r="T152" s="71"/>
      <c r="U152" s="71"/>
      <c r="V152" s="71"/>
    </row>
    <row r="153" spans="1:22" ht="26.25">
      <c r="A153" s="41">
        <v>12</v>
      </c>
      <c r="B153" s="41">
        <v>1500</v>
      </c>
      <c r="C153" s="42" t="s">
        <v>5</v>
      </c>
      <c r="D153" s="43" t="s">
        <v>148</v>
      </c>
      <c r="E153" s="44" t="s">
        <v>150</v>
      </c>
      <c r="F153" s="43" t="s">
        <v>10</v>
      </c>
      <c r="G153" s="69" t="str">
        <f>CHAR(139+2)</f>
        <v></v>
      </c>
      <c r="H153" s="44" t="s">
        <v>151</v>
      </c>
      <c r="I153" s="44" t="s">
        <v>15</v>
      </c>
      <c r="J153" s="64">
        <v>10000000</v>
      </c>
      <c r="K153" s="44" t="s">
        <v>348</v>
      </c>
      <c r="L153" s="44"/>
      <c r="M153" s="43" t="s">
        <v>408</v>
      </c>
      <c r="N153" s="43" t="s">
        <v>411</v>
      </c>
      <c r="O153" s="71"/>
      <c r="P153" s="71"/>
      <c r="Q153" s="71"/>
      <c r="R153" s="71"/>
      <c r="S153" s="71"/>
      <c r="T153" s="71"/>
      <c r="U153" s="71"/>
      <c r="V153" s="71"/>
    </row>
    <row r="154" spans="1:22" ht="26.25">
      <c r="A154" s="41">
        <v>12</v>
      </c>
      <c r="B154" s="41">
        <v>1510</v>
      </c>
      <c r="C154" s="42" t="s">
        <v>5</v>
      </c>
      <c r="D154" s="43" t="s">
        <v>148</v>
      </c>
      <c r="E154" s="44" t="s">
        <v>152</v>
      </c>
      <c r="F154" s="43" t="s">
        <v>6</v>
      </c>
      <c r="G154" s="69" t="str">
        <f>CHAR(139+3)</f>
        <v>Ž</v>
      </c>
      <c r="H154" s="44" t="s">
        <v>153</v>
      </c>
      <c r="I154" s="44" t="s">
        <v>93</v>
      </c>
      <c r="J154" s="64">
        <v>4000</v>
      </c>
      <c r="K154" s="44" t="s">
        <v>348</v>
      </c>
      <c r="L154" s="44" t="s">
        <v>99</v>
      </c>
      <c r="M154" s="43" t="s">
        <v>409</v>
      </c>
      <c r="N154" s="43" t="s">
        <v>422</v>
      </c>
      <c r="O154" s="71"/>
      <c r="P154" s="71"/>
      <c r="Q154" s="71"/>
      <c r="R154" s="71"/>
      <c r="S154" s="71"/>
      <c r="T154" s="71"/>
      <c r="U154" s="71"/>
      <c r="V154" s="71"/>
    </row>
    <row r="155" spans="1:22" ht="26.25">
      <c r="A155" s="41">
        <v>12</v>
      </c>
      <c r="B155" s="41">
        <v>1520</v>
      </c>
      <c r="C155" s="42" t="s">
        <v>5</v>
      </c>
      <c r="D155" s="43" t="s">
        <v>148</v>
      </c>
      <c r="E155" s="44" t="s">
        <v>154</v>
      </c>
      <c r="F155" s="43" t="s">
        <v>6</v>
      </c>
      <c r="G155" s="69" t="str">
        <f>CHAR(139+4)</f>
        <v></v>
      </c>
      <c r="H155" s="44" t="s">
        <v>155</v>
      </c>
      <c r="I155" s="44" t="s">
        <v>93</v>
      </c>
      <c r="J155" s="64">
        <v>500</v>
      </c>
      <c r="K155" s="44" t="s">
        <v>348</v>
      </c>
      <c r="L155" s="44" t="s">
        <v>99</v>
      </c>
      <c r="M155" s="43" t="s">
        <v>410</v>
      </c>
      <c r="N155" s="43" t="s">
        <v>423</v>
      </c>
      <c r="O155" s="71"/>
      <c r="P155" s="71"/>
      <c r="Q155" s="71"/>
      <c r="R155" s="71"/>
      <c r="S155" s="71"/>
      <c r="T155" s="71"/>
      <c r="U155" s="71"/>
      <c r="V155" s="71"/>
    </row>
    <row r="157" ht="12.75">
      <c r="C157" s="58"/>
    </row>
    <row r="158" ht="12.75">
      <c r="C158" s="58"/>
    </row>
    <row r="159" spans="3:4" ht="12.75">
      <c r="C159" s="56"/>
      <c r="D159" s="59"/>
    </row>
    <row r="160" ht="12.75">
      <c r="C160" s="56"/>
    </row>
    <row r="161" ht="12.75">
      <c r="C161" s="56"/>
    </row>
    <row r="163" ht="12.75">
      <c r="C163" s="56"/>
    </row>
    <row r="164" ht="12.75">
      <c r="C164" s="56"/>
    </row>
    <row r="165" ht="12.75">
      <c r="C165" s="56"/>
    </row>
    <row r="166" ht="12.75">
      <c r="C166" s="56"/>
    </row>
    <row r="175" spans="7:8" ht="12.75">
      <c r="G175" s="56" t="s">
        <v>172</v>
      </c>
      <c r="H175" s="57">
        <f>CODE(G175)</f>
        <v>140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3:V175"/>
  <sheetViews>
    <sheetView workbookViewId="0" topLeftCell="J128">
      <selection activeCell="M140" sqref="M140"/>
    </sheetView>
  </sheetViews>
  <sheetFormatPr defaultColWidth="8.88671875" defaultRowHeight="15"/>
  <cols>
    <col min="1" max="2" width="8.88671875" style="56" customWidth="1"/>
    <col min="3" max="3" width="6.88671875" style="40" customWidth="1"/>
    <col min="4" max="4" width="13.5546875" style="40" customWidth="1"/>
    <col min="5" max="5" width="12.99609375" style="57" customWidth="1"/>
    <col min="6" max="6" width="14.3359375" style="40" customWidth="1"/>
    <col min="7" max="7" width="5.21484375" style="56" customWidth="1"/>
    <col min="8" max="8" width="19.5546875" style="57" customWidth="1"/>
    <col min="9" max="9" width="9.6640625" style="57" customWidth="1"/>
    <col min="10" max="10" width="11.5546875" style="68" customWidth="1"/>
    <col min="11" max="11" width="11.4453125" style="57" customWidth="1"/>
    <col min="12" max="12" width="10.5546875" style="57" customWidth="1"/>
    <col min="13" max="22" width="10.77734375" style="40" customWidth="1"/>
    <col min="23" max="16384" width="8.88671875" style="40" customWidth="1"/>
  </cols>
  <sheetData>
    <row r="3" spans="1:22" ht="38.25">
      <c r="A3" s="37" t="s">
        <v>156</v>
      </c>
      <c r="B3" s="37" t="s">
        <v>372</v>
      </c>
      <c r="C3" s="38" t="s">
        <v>0</v>
      </c>
      <c r="D3" s="39" t="s">
        <v>38</v>
      </c>
      <c r="E3" s="38" t="s">
        <v>20</v>
      </c>
      <c r="F3" s="39" t="s">
        <v>1</v>
      </c>
      <c r="G3" s="60" t="s">
        <v>204</v>
      </c>
      <c r="H3" s="38" t="s">
        <v>2</v>
      </c>
      <c r="I3" s="38" t="s">
        <v>3</v>
      </c>
      <c r="J3" s="62" t="s">
        <v>205</v>
      </c>
      <c r="K3" s="38" t="s">
        <v>358</v>
      </c>
      <c r="L3" s="38" t="s">
        <v>157</v>
      </c>
      <c r="M3" s="38" t="s">
        <v>208</v>
      </c>
      <c r="N3" s="38" t="s">
        <v>209</v>
      </c>
      <c r="O3" s="38" t="s">
        <v>210</v>
      </c>
      <c r="P3" s="38" t="s">
        <v>211</v>
      </c>
      <c r="Q3" s="38" t="s">
        <v>212</v>
      </c>
      <c r="R3" s="38" t="s">
        <v>213</v>
      </c>
      <c r="S3" s="38" t="s">
        <v>214</v>
      </c>
      <c r="T3" s="38" t="s">
        <v>215</v>
      </c>
      <c r="U3" s="38" t="s">
        <v>216</v>
      </c>
      <c r="V3" s="38" t="s">
        <v>217</v>
      </c>
    </row>
    <row r="4" spans="1:22" ht="25.5">
      <c r="A4" s="41">
        <v>1</v>
      </c>
      <c r="B4" s="41">
        <v>10</v>
      </c>
      <c r="C4" s="42" t="s">
        <v>5</v>
      </c>
      <c r="D4" s="43" t="s">
        <v>41</v>
      </c>
      <c r="E4" s="44" t="s">
        <v>42</v>
      </c>
      <c r="F4" s="43" t="s">
        <v>10</v>
      </c>
      <c r="G4" s="45" t="s">
        <v>201</v>
      </c>
      <c r="H4" s="44" t="s">
        <v>43</v>
      </c>
      <c r="I4" s="44" t="s">
        <v>8</v>
      </c>
      <c r="J4" s="63">
        <v>2400</v>
      </c>
      <c r="K4" s="44" t="s">
        <v>349</v>
      </c>
      <c r="L4" s="44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2.75">
      <c r="A5" s="41">
        <v>1</v>
      </c>
      <c r="B5" s="41">
        <v>20</v>
      </c>
      <c r="C5" s="46" t="s">
        <v>5</v>
      </c>
      <c r="D5" s="47" t="s">
        <v>41</v>
      </c>
      <c r="E5" s="46" t="s">
        <v>42</v>
      </c>
      <c r="F5" s="47" t="s">
        <v>10</v>
      </c>
      <c r="G5" s="45" t="s">
        <v>201</v>
      </c>
      <c r="H5" s="46" t="s">
        <v>44</v>
      </c>
      <c r="I5" s="46" t="s">
        <v>15</v>
      </c>
      <c r="J5" s="63">
        <v>400000</v>
      </c>
      <c r="K5" s="46" t="s">
        <v>349</v>
      </c>
      <c r="L5" s="46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5.5">
      <c r="A6" s="41">
        <v>1</v>
      </c>
      <c r="B6" s="41">
        <v>30</v>
      </c>
      <c r="C6" s="46" t="s">
        <v>5</v>
      </c>
      <c r="D6" s="47" t="s">
        <v>41</v>
      </c>
      <c r="E6" s="46" t="s">
        <v>42</v>
      </c>
      <c r="F6" s="47" t="s">
        <v>10</v>
      </c>
      <c r="G6" s="45" t="s">
        <v>201</v>
      </c>
      <c r="H6" s="46" t="s">
        <v>47</v>
      </c>
      <c r="I6" s="46" t="s">
        <v>8</v>
      </c>
      <c r="J6" s="63">
        <v>1500</v>
      </c>
      <c r="K6" s="46" t="s">
        <v>349</v>
      </c>
      <c r="L6" s="46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25.5">
      <c r="A7" s="41">
        <v>1</v>
      </c>
      <c r="B7" s="41">
        <v>40</v>
      </c>
      <c r="C7" s="46" t="s">
        <v>5</v>
      </c>
      <c r="D7" s="47" t="s">
        <v>41</v>
      </c>
      <c r="E7" s="46" t="s">
        <v>42</v>
      </c>
      <c r="F7" s="47" t="s">
        <v>6</v>
      </c>
      <c r="G7" s="45" t="s">
        <v>201</v>
      </c>
      <c r="H7" s="44" t="s">
        <v>60</v>
      </c>
      <c r="I7" s="44" t="s">
        <v>93</v>
      </c>
      <c r="J7" s="63">
        <v>2300</v>
      </c>
      <c r="K7" s="46" t="s">
        <v>348</v>
      </c>
      <c r="L7" s="46" t="s">
        <v>99</v>
      </c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25.5">
      <c r="A8" s="41">
        <v>1</v>
      </c>
      <c r="B8" s="41">
        <v>50</v>
      </c>
      <c r="C8" s="46" t="s">
        <v>5</v>
      </c>
      <c r="D8" s="47" t="s">
        <v>41</v>
      </c>
      <c r="E8" s="46" t="s">
        <v>42</v>
      </c>
      <c r="F8" s="47" t="s">
        <v>23</v>
      </c>
      <c r="G8" s="45" t="s">
        <v>201</v>
      </c>
      <c r="H8" s="44" t="s">
        <v>30</v>
      </c>
      <c r="I8" s="46" t="s">
        <v>8</v>
      </c>
      <c r="J8" s="63">
        <v>0</v>
      </c>
      <c r="K8" s="46" t="s">
        <v>352</v>
      </c>
      <c r="L8" s="46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26.25">
      <c r="A9" s="41">
        <v>1</v>
      </c>
      <c r="B9" s="41">
        <v>60</v>
      </c>
      <c r="C9" s="46" t="s">
        <v>29</v>
      </c>
      <c r="D9" s="47" t="s">
        <v>41</v>
      </c>
      <c r="E9" s="46" t="s">
        <v>48</v>
      </c>
      <c r="F9" s="47" t="s">
        <v>10</v>
      </c>
      <c r="G9" s="69" t="str">
        <f>CHAR(139+1)</f>
        <v>Œ</v>
      </c>
      <c r="H9" s="46" t="s">
        <v>14</v>
      </c>
      <c r="I9" s="46" t="s">
        <v>96</v>
      </c>
      <c r="J9" s="63">
        <v>0</v>
      </c>
      <c r="K9" s="46" t="s">
        <v>350</v>
      </c>
      <c r="L9" s="46" t="s">
        <v>158</v>
      </c>
      <c r="M9" s="110">
        <f>(VALUE(MID(EVACDB3!M9,1,2)))+(VALUE(MID(EVACDB3!M9,5,2))/60)+(VALUE(MID(EVACDB3!M9,9,5))/3600)</f>
        <v>40.447325</v>
      </c>
      <c r="N9" s="110">
        <f>(VALUE(MID(EVACDB3!N9,1,2)))+(VALUE(MID(EVACDB3!N9,5,2))/60)+(VALUE(MID(EVACDB3!N9,9,5))/3600)</f>
        <v>74.16665</v>
      </c>
      <c r="O9" s="71"/>
      <c r="P9" s="71"/>
      <c r="Q9" s="71"/>
      <c r="R9" s="71"/>
      <c r="S9" s="71"/>
      <c r="T9" s="71"/>
      <c r="U9" s="71"/>
      <c r="V9" s="71"/>
    </row>
    <row r="10" spans="1:22" ht="26.25">
      <c r="A10" s="41">
        <v>1</v>
      </c>
      <c r="B10" s="41">
        <v>70</v>
      </c>
      <c r="C10" s="46" t="s">
        <v>29</v>
      </c>
      <c r="D10" s="47" t="s">
        <v>41</v>
      </c>
      <c r="E10" s="46" t="s">
        <v>176</v>
      </c>
      <c r="F10" s="47" t="s">
        <v>10</v>
      </c>
      <c r="G10" s="69" t="str">
        <f>CHAR(139+3)</f>
        <v>Ž</v>
      </c>
      <c r="H10" s="46" t="s">
        <v>52</v>
      </c>
      <c r="I10" s="46" t="s">
        <v>15</v>
      </c>
      <c r="J10" s="63">
        <v>10000000</v>
      </c>
      <c r="K10" s="46" t="s">
        <v>351</v>
      </c>
      <c r="L10" s="46"/>
      <c r="M10" s="110">
        <f>(VALUE(MID(EVACDB3!M10,1,2)))+(VALUE(MID(EVACDB3!M10,5,2))/60)+(VALUE(MID(EVACDB3!M10,9,5))/3600)</f>
        <v>40.43829444444444</v>
      </c>
      <c r="N10" s="110">
        <f>(VALUE(MID(EVACDB3!N10,1,2)))+(VALUE(MID(EVACDB3!N10,5,2))/60)+(VALUE(MID(EVACDB3!N10,9,5))/3600)</f>
        <v>74.16473055555556</v>
      </c>
      <c r="Q10" s="71"/>
      <c r="R10" s="71"/>
      <c r="S10" s="71"/>
      <c r="T10" s="71"/>
      <c r="U10" s="71"/>
      <c r="V10" s="71"/>
    </row>
    <row r="11" spans="1:22" ht="26.25">
      <c r="A11" s="41">
        <v>1</v>
      </c>
      <c r="B11" s="41">
        <v>80</v>
      </c>
      <c r="C11" s="42" t="s">
        <v>5</v>
      </c>
      <c r="D11" s="43" t="s">
        <v>41</v>
      </c>
      <c r="E11" s="44" t="s">
        <v>159</v>
      </c>
      <c r="F11" s="43" t="s">
        <v>10</v>
      </c>
      <c r="G11" s="69" t="str">
        <f>CHAR(139+2)</f>
        <v></v>
      </c>
      <c r="H11" s="43" t="s">
        <v>53</v>
      </c>
      <c r="I11" s="44" t="s">
        <v>12</v>
      </c>
      <c r="J11" s="64">
        <v>50000</v>
      </c>
      <c r="K11" s="44" t="s">
        <v>354</v>
      </c>
      <c r="L11" s="44"/>
      <c r="M11" s="110">
        <f>(VALUE(MID(EVACDB3!M11,1,2)))+(VALUE(MID(EVACDB3!M11,5,2))/60)+(VALUE(MID(EVACDB3!M11,9,5))/3600)</f>
        <v>40.43812777777777</v>
      </c>
      <c r="N11" s="110">
        <f>(VALUE(MID(EVACDB3!N11,1,2)))+(VALUE(MID(EVACDB3!N11,5,2))/60)+(VALUE(MID(EVACDB3!N11,9,5))/3600)</f>
        <v>74.16225277777778</v>
      </c>
      <c r="O11" s="71"/>
      <c r="P11" s="71"/>
      <c r="Q11" s="71"/>
      <c r="R11" s="71"/>
      <c r="S11" s="71"/>
      <c r="T11" s="71"/>
      <c r="U11" s="71"/>
      <c r="V11" s="71"/>
    </row>
    <row r="12" spans="1:22" ht="26.25">
      <c r="A12" s="41">
        <v>1</v>
      </c>
      <c r="B12" s="41">
        <v>90</v>
      </c>
      <c r="C12" s="42" t="s">
        <v>5</v>
      </c>
      <c r="D12" s="43" t="s">
        <v>41</v>
      </c>
      <c r="E12" s="44" t="s">
        <v>159</v>
      </c>
      <c r="F12" s="43" t="s">
        <v>10</v>
      </c>
      <c r="G12" s="69" t="str">
        <f>CHAR(139+2)</f>
        <v></v>
      </c>
      <c r="H12" s="43" t="s">
        <v>54</v>
      </c>
      <c r="I12" s="44" t="s">
        <v>12</v>
      </c>
      <c r="J12" s="64">
        <v>35000</v>
      </c>
      <c r="K12" s="44" t="s">
        <v>354</v>
      </c>
      <c r="L12" s="44"/>
      <c r="M12" s="110">
        <f>(VALUE(MID(EVACDB3!M12,1,2)))+(VALUE(MID(EVACDB3!M12,5,2))/60)+(VALUE(MID(EVACDB3!M12,9,5))/3600)</f>
        <v>40.43812777777777</v>
      </c>
      <c r="N12" s="110">
        <f>(VALUE(MID(EVACDB3!N12,1,2)))+(VALUE(MID(EVACDB3!N12,5,2))/60)+(VALUE(MID(EVACDB3!N12,9,5))/3600)</f>
        <v>74.16225277777778</v>
      </c>
      <c r="O12" s="71"/>
      <c r="P12" s="71"/>
      <c r="Q12" s="71"/>
      <c r="R12" s="71"/>
      <c r="S12" s="71"/>
      <c r="T12" s="71"/>
      <c r="U12" s="71"/>
      <c r="V12" s="71"/>
    </row>
    <row r="13" spans="1:22" ht="39">
      <c r="A13" s="41">
        <v>1</v>
      </c>
      <c r="B13" s="41">
        <v>100</v>
      </c>
      <c r="C13" s="42" t="s">
        <v>5</v>
      </c>
      <c r="D13" s="43" t="s">
        <v>41</v>
      </c>
      <c r="E13" s="44" t="s">
        <v>174</v>
      </c>
      <c r="F13" s="43" t="s">
        <v>6</v>
      </c>
      <c r="G13" s="69" t="str">
        <f>CHAR(139+4)</f>
        <v></v>
      </c>
      <c r="H13" s="44" t="s">
        <v>175</v>
      </c>
      <c r="I13" s="44" t="s">
        <v>55</v>
      </c>
      <c r="J13" s="64">
        <v>4000</v>
      </c>
      <c r="K13" s="44" t="s">
        <v>355</v>
      </c>
      <c r="L13" s="44" t="s">
        <v>99</v>
      </c>
      <c r="M13" s="110">
        <f>(VALUE(MID(EVACDB3!M13,1,2)))+(VALUE(MID(EVACDB3!M13,5,2))/60)+(VALUE(MID(EVACDB3!M13,9,5))/3600)</f>
        <v>40.43646666666666</v>
      </c>
      <c r="N13" s="110">
        <f>(VALUE(MID(EVACDB3!N13,1,2)))+(VALUE(MID(EVACDB3!N13,5,2))/60)+(VALUE(MID(EVACDB3!N13,9,5))/3600)</f>
        <v>74.16437222222223</v>
      </c>
      <c r="O13" s="71"/>
      <c r="P13" s="71"/>
      <c r="Q13" s="71"/>
      <c r="R13" s="71"/>
      <c r="S13" s="71"/>
      <c r="T13" s="71"/>
      <c r="U13" s="71"/>
      <c r="V13" s="71"/>
    </row>
    <row r="14" spans="1:22" ht="26.25">
      <c r="A14" s="41">
        <v>1</v>
      </c>
      <c r="B14" s="41">
        <v>110</v>
      </c>
      <c r="C14" s="42" t="s">
        <v>29</v>
      </c>
      <c r="D14" s="43" t="s">
        <v>41</v>
      </c>
      <c r="E14" s="44" t="s">
        <v>56</v>
      </c>
      <c r="F14" s="43" t="s">
        <v>25</v>
      </c>
      <c r="G14" s="69" t="str">
        <f>CHAR(139+5)</f>
        <v></v>
      </c>
      <c r="H14" s="44" t="s">
        <v>57</v>
      </c>
      <c r="I14" s="44" t="s">
        <v>12</v>
      </c>
      <c r="J14" s="64">
        <v>7000</v>
      </c>
      <c r="K14" s="44" t="s">
        <v>354</v>
      </c>
      <c r="L14" s="48" t="s">
        <v>58</v>
      </c>
      <c r="M14" s="110">
        <f>(VALUE(MID(EVACDB3!M14,1,2)))+(VALUE(MID(EVACDB3!M14,5,2))/60)+(VALUE(MID(EVACDB3!M14,9,5))/3600)</f>
        <v>40.438002777777776</v>
      </c>
      <c r="N14" s="110">
        <f>(VALUE(MID(EVACDB3!N14,1,2)))+(VALUE(MID(EVACDB3!N14,5,2))/60)+(VALUE(MID(EVACDB3!N14,9,5))/3600)</f>
        <v>74.16455</v>
      </c>
      <c r="O14" s="71"/>
      <c r="P14" s="71"/>
      <c r="Q14" s="71"/>
      <c r="R14" s="109"/>
      <c r="S14" s="71"/>
      <c r="T14" s="71"/>
      <c r="U14" s="71"/>
      <c r="V14" s="71"/>
    </row>
    <row r="15" spans="1:22" ht="26.25">
      <c r="A15" s="41">
        <v>1</v>
      </c>
      <c r="B15" s="41">
        <v>120</v>
      </c>
      <c r="C15" s="42" t="s">
        <v>29</v>
      </c>
      <c r="D15" s="43" t="s">
        <v>41</v>
      </c>
      <c r="E15" s="44" t="s">
        <v>56</v>
      </c>
      <c r="F15" s="43" t="s">
        <v>25</v>
      </c>
      <c r="G15" s="69" t="str">
        <f>CHAR(139+5)</f>
        <v></v>
      </c>
      <c r="H15" s="44" t="s">
        <v>28</v>
      </c>
      <c r="I15" s="44" t="s">
        <v>12</v>
      </c>
      <c r="J15" s="64">
        <v>23000</v>
      </c>
      <c r="K15" s="44" t="s">
        <v>354</v>
      </c>
      <c r="L15" s="48" t="s">
        <v>58</v>
      </c>
      <c r="M15" s="110">
        <f>(VALUE(MID(EVACDB3!M15,1,2)))+(VALUE(MID(EVACDB3!M15,5,2))/60)+(VALUE(MID(EVACDB3!M15,9,5))/3600)</f>
        <v>40.438002777777776</v>
      </c>
      <c r="N15" s="110">
        <f>(VALUE(MID(EVACDB3!N15,1,2)))+(VALUE(MID(EVACDB3!N15,5,2))/60)+(VALUE(MID(EVACDB3!N15,9,5))/3600)</f>
        <v>74.16455</v>
      </c>
      <c r="O15" s="71"/>
      <c r="P15" s="71"/>
      <c r="Q15" s="71"/>
      <c r="R15" s="71"/>
      <c r="S15" s="71"/>
      <c r="T15" s="71"/>
      <c r="U15" s="71"/>
      <c r="V15" s="71"/>
    </row>
    <row r="16" spans="1:22" ht="25.5">
      <c r="A16" s="41">
        <v>2</v>
      </c>
      <c r="B16" s="41">
        <v>130</v>
      </c>
      <c r="C16" s="42" t="s">
        <v>5</v>
      </c>
      <c r="D16" s="43" t="s">
        <v>59</v>
      </c>
      <c r="E16" s="44" t="s">
        <v>42</v>
      </c>
      <c r="F16" s="43" t="s">
        <v>10</v>
      </c>
      <c r="G16" s="45" t="s">
        <v>201</v>
      </c>
      <c r="H16" s="44" t="s">
        <v>43</v>
      </c>
      <c r="I16" s="44" t="s">
        <v>8</v>
      </c>
      <c r="J16" s="64">
        <v>1400</v>
      </c>
      <c r="K16" s="44" t="s">
        <v>356</v>
      </c>
      <c r="L16" s="44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38.25">
      <c r="A17" s="41">
        <v>2</v>
      </c>
      <c r="B17" s="41">
        <v>140</v>
      </c>
      <c r="C17" s="42" t="s">
        <v>5</v>
      </c>
      <c r="D17" s="43" t="s">
        <v>59</v>
      </c>
      <c r="E17" s="44" t="s">
        <v>42</v>
      </c>
      <c r="F17" s="43" t="s">
        <v>10</v>
      </c>
      <c r="G17" s="45" t="s">
        <v>201</v>
      </c>
      <c r="H17" s="44" t="s">
        <v>61</v>
      </c>
      <c r="I17" s="44" t="s">
        <v>8</v>
      </c>
      <c r="J17" s="64">
        <v>2000</v>
      </c>
      <c r="K17" s="44" t="s">
        <v>356</v>
      </c>
      <c r="L17" s="44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25.5">
      <c r="A18" s="41">
        <v>2</v>
      </c>
      <c r="B18" s="41">
        <v>150</v>
      </c>
      <c r="C18" s="42" t="s">
        <v>5</v>
      </c>
      <c r="D18" s="43" t="s">
        <v>59</v>
      </c>
      <c r="E18" s="44" t="s">
        <v>42</v>
      </c>
      <c r="F18" s="43" t="s">
        <v>6</v>
      </c>
      <c r="G18" s="45" t="s">
        <v>201</v>
      </c>
      <c r="H18" s="44" t="s">
        <v>60</v>
      </c>
      <c r="I18" s="44" t="s">
        <v>93</v>
      </c>
      <c r="J18" s="64">
        <v>2000</v>
      </c>
      <c r="K18" s="44" t="s">
        <v>348</v>
      </c>
      <c r="L18" s="44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25.5">
      <c r="A19" s="41">
        <v>2</v>
      </c>
      <c r="B19" s="41">
        <v>160</v>
      </c>
      <c r="C19" s="42" t="s">
        <v>5</v>
      </c>
      <c r="D19" s="43" t="s">
        <v>59</v>
      </c>
      <c r="E19" s="44" t="s">
        <v>42</v>
      </c>
      <c r="F19" s="43" t="s">
        <v>6</v>
      </c>
      <c r="G19" s="45" t="s">
        <v>201</v>
      </c>
      <c r="H19" s="44" t="s">
        <v>173</v>
      </c>
      <c r="I19" s="44" t="s">
        <v>8</v>
      </c>
      <c r="J19" s="64">
        <v>0</v>
      </c>
      <c r="K19" s="44" t="s">
        <v>357</v>
      </c>
      <c r="L19" s="44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25.5">
      <c r="A20" s="41">
        <v>2</v>
      </c>
      <c r="B20" s="41">
        <v>170</v>
      </c>
      <c r="C20" s="42" t="s">
        <v>29</v>
      </c>
      <c r="D20" s="43" t="s">
        <v>59</v>
      </c>
      <c r="E20" s="44" t="s">
        <v>42</v>
      </c>
      <c r="F20" s="43" t="s">
        <v>23</v>
      </c>
      <c r="G20" s="45" t="s">
        <v>201</v>
      </c>
      <c r="H20" s="44" t="s">
        <v>30</v>
      </c>
      <c r="I20" s="44" t="s">
        <v>93</v>
      </c>
      <c r="J20" s="64">
        <v>0</v>
      </c>
      <c r="K20" s="48" t="s">
        <v>352</v>
      </c>
      <c r="L20" s="48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26.25">
      <c r="A21" s="41">
        <v>2</v>
      </c>
      <c r="B21" s="41">
        <v>180</v>
      </c>
      <c r="C21" s="42" t="s">
        <v>5</v>
      </c>
      <c r="D21" s="43" t="s">
        <v>59</v>
      </c>
      <c r="E21" s="44" t="s">
        <v>62</v>
      </c>
      <c r="F21" s="43" t="s">
        <v>6</v>
      </c>
      <c r="G21" s="69" t="str">
        <f>CHAR(139+1)</f>
        <v>Œ</v>
      </c>
      <c r="H21" s="44" t="s">
        <v>63</v>
      </c>
      <c r="I21" s="44" t="s">
        <v>93</v>
      </c>
      <c r="J21" s="64">
        <v>1000</v>
      </c>
      <c r="K21" s="48" t="s">
        <v>348</v>
      </c>
      <c r="L21" s="48" t="s">
        <v>99</v>
      </c>
      <c r="M21" s="110">
        <f>(VALUE(MID(EVACDB3!M21,1,2)))+(VALUE(MID(EVACDB3!M21,5,2))/60)+(VALUE(MID(EVACDB3!M21,9,5))/3600)</f>
        <v>40.447986111111106</v>
      </c>
      <c r="N21" s="110">
        <f>(VALUE(MID(EVACDB3!N21,1,2)))+(VALUE(MID(EVACDB3!N21,5,2))/60)+(VALUE(MID(EVACDB3!N21,9,5))/3600)</f>
        <v>74.13345833333334</v>
      </c>
      <c r="O21" s="71"/>
      <c r="P21" s="71"/>
      <c r="Q21" s="71"/>
      <c r="R21" s="71"/>
      <c r="S21" s="71"/>
      <c r="T21" s="71"/>
      <c r="U21" s="71"/>
      <c r="V21" s="71"/>
    </row>
    <row r="22" spans="1:22" ht="18">
      <c r="A22" s="41">
        <v>2</v>
      </c>
      <c r="B22" s="41">
        <v>190</v>
      </c>
      <c r="C22" s="42" t="s">
        <v>5</v>
      </c>
      <c r="D22" s="43" t="s">
        <v>59</v>
      </c>
      <c r="E22" s="44" t="s">
        <v>62</v>
      </c>
      <c r="F22" s="43" t="s">
        <v>10</v>
      </c>
      <c r="G22" s="69" t="str">
        <f>CHAR(139+2)</f>
        <v></v>
      </c>
      <c r="H22" s="44" t="s">
        <v>149</v>
      </c>
      <c r="I22" s="44" t="s">
        <v>8</v>
      </c>
      <c r="J22" s="64">
        <v>27000</v>
      </c>
      <c r="K22" s="48" t="s">
        <v>349</v>
      </c>
      <c r="L22" s="48"/>
      <c r="M22" s="110">
        <f>(VALUE(MID(EVACDB3!M22,1,2)))+(VALUE(MID(EVACDB3!M22,5,2))/60)+(VALUE(MID(EVACDB3!M22,9,5))/3600)</f>
        <v>40.44291388888889</v>
      </c>
      <c r="N22" s="110">
        <f>(VALUE(MID(EVACDB3!N22,1,2)))+(VALUE(MID(EVACDB3!N22,5,2))/60)+(VALUE(MID(EVACDB3!N22,9,5))/3600)</f>
        <v>74.13202222222222</v>
      </c>
      <c r="O22" s="71"/>
      <c r="P22" s="71"/>
      <c r="Q22" s="71"/>
      <c r="R22" s="71"/>
      <c r="S22" s="71"/>
      <c r="T22" s="71"/>
      <c r="U22" s="71"/>
      <c r="V22" s="71"/>
    </row>
    <row r="23" spans="1:22" ht="26.25">
      <c r="A23" s="41">
        <v>2</v>
      </c>
      <c r="B23" s="41">
        <v>200</v>
      </c>
      <c r="C23" s="42" t="s">
        <v>5</v>
      </c>
      <c r="D23" s="43" t="s">
        <v>59</v>
      </c>
      <c r="E23" s="44" t="s">
        <v>160</v>
      </c>
      <c r="F23" s="43" t="s">
        <v>25</v>
      </c>
      <c r="G23" s="69" t="str">
        <f>CHAR(139+3)</f>
        <v>Ž</v>
      </c>
      <c r="H23" s="44" t="s">
        <v>57</v>
      </c>
      <c r="I23" s="44" t="s">
        <v>12</v>
      </c>
      <c r="J23" s="64">
        <v>21000</v>
      </c>
      <c r="K23" s="44" t="s">
        <v>354</v>
      </c>
      <c r="L23" s="44" t="s">
        <v>20</v>
      </c>
      <c r="M23" s="110">
        <f>(VALUE(MID(EVACDB3!M23,1,2)))+(VALUE(MID(EVACDB3!M23,5,2))/60)+(VALUE(MID(EVACDB3!M23,9,5))/3600)</f>
        <v>40.441766666666666</v>
      </c>
      <c r="N23" s="110">
        <f>(VALUE(MID(EVACDB3!N23,1,2)))+(VALUE(MID(EVACDB3!N23,5,2))/60)+(VALUE(MID(EVACDB3!N23,9,5))/3600)</f>
        <v>74.13150277777777</v>
      </c>
      <c r="O23" s="110">
        <f>(VALUE(MID(EVACDB3!O23,1,2)))+(VALUE(MID(EVACDB3!O23,5,2))/60)+(VALUE(MID(EVACDB3!O23,9,5))/3600)</f>
        <v>40.43542222222222</v>
      </c>
      <c r="P23" s="110">
        <f>(VALUE(MID(EVACDB3!P23,1,2)))+(VALUE(MID(EVACDB3!P23,5,2))/60)+(VALUE(MID(EVACDB3!P23,9,5))/3600)</f>
        <v>74.13128055555555</v>
      </c>
      <c r="Q23" s="110">
        <f>(VALUE(MID(EVACDB3!Q23,1,2)))+(VALUE(MID(EVACDB3!Q23,5,2))/60)+(VALUE(MID(EVACDB3!Q23,9,5))/3600)</f>
        <v>40.44674722222222</v>
      </c>
      <c r="R23" s="110">
        <f>(VALUE(MID(EVACDB3!R23,1,2)))+(VALUE(MID(EVACDB3!R23,5,2))/60)+(VALUE(MID(EVACDB3!R23,9,5))/3600)</f>
        <v>74.12408611111111</v>
      </c>
      <c r="S23" s="43"/>
      <c r="T23" s="71"/>
      <c r="U23" s="71"/>
      <c r="V23" s="71"/>
    </row>
    <row r="24" spans="1:22" ht="26.25">
      <c r="A24" s="41">
        <v>2</v>
      </c>
      <c r="B24" s="41">
        <v>210</v>
      </c>
      <c r="C24" s="42" t="s">
        <v>5</v>
      </c>
      <c r="D24" s="43" t="s">
        <v>59</v>
      </c>
      <c r="E24" s="44" t="s">
        <v>160</v>
      </c>
      <c r="F24" s="43" t="s">
        <v>25</v>
      </c>
      <c r="G24" s="69" t="str">
        <f>CHAR(139+3)</f>
        <v>Ž</v>
      </c>
      <c r="H24" s="44" t="s">
        <v>28</v>
      </c>
      <c r="I24" s="44" t="s">
        <v>12</v>
      </c>
      <c r="J24" s="64">
        <v>69000</v>
      </c>
      <c r="K24" s="44" t="s">
        <v>354</v>
      </c>
      <c r="L24" s="44" t="s">
        <v>20</v>
      </c>
      <c r="M24" s="110">
        <f>(VALUE(MID(EVACDB3!M24,1,2)))+(VALUE(MID(EVACDB3!M24,5,2))/60)+(VALUE(MID(EVACDB3!M24,9,5))/3600)</f>
        <v>40.43542222222222</v>
      </c>
      <c r="N24" s="110">
        <f>(VALUE(MID(EVACDB3!N24,1,2)))+(VALUE(MID(EVACDB3!N24,5,2))/60)+(VALUE(MID(EVACDB3!N24,9,5))/3600)</f>
        <v>74.13150277777777</v>
      </c>
      <c r="O24" s="110">
        <f>(VALUE(MID(EVACDB3!O24,1,2)))+(VALUE(MID(EVACDB3!O24,5,2))/60)+(VALUE(MID(EVACDB3!O24,9,5))/3600)</f>
        <v>40.43542222222222</v>
      </c>
      <c r="P24" s="110">
        <f>(VALUE(MID(EVACDB3!P24,1,2)))+(VALUE(MID(EVACDB3!P24,5,2))/60)+(VALUE(MID(EVACDB3!P24,9,5))/3600)</f>
        <v>74.13128055555555</v>
      </c>
      <c r="Q24" s="110">
        <f>(VALUE(MID(EVACDB3!Q24,1,2)))+(VALUE(MID(EVACDB3!Q24,5,2))/60)+(VALUE(MID(EVACDB3!Q24,9,5))/3600)</f>
        <v>40.44674722222222</v>
      </c>
      <c r="R24" s="110">
        <f>(VALUE(MID(EVACDB3!R24,1,2)))+(VALUE(MID(EVACDB3!R24,5,2))/60)+(VALUE(MID(EVACDB3!R24,9,5))/3600)</f>
        <v>74.12408611111111</v>
      </c>
      <c r="S24" s="43"/>
      <c r="T24" s="71"/>
      <c r="U24" s="71"/>
      <c r="V24" s="71"/>
    </row>
    <row r="25" spans="1:22" ht="26.25">
      <c r="A25" s="41">
        <v>2</v>
      </c>
      <c r="B25" s="41">
        <v>220</v>
      </c>
      <c r="C25" s="42" t="s">
        <v>5</v>
      </c>
      <c r="D25" s="43" t="s">
        <v>59</v>
      </c>
      <c r="E25" s="44" t="s">
        <v>161</v>
      </c>
      <c r="F25" s="43" t="s">
        <v>6</v>
      </c>
      <c r="G25" s="69" t="str">
        <f>CHAR(139+4)</f>
        <v></v>
      </c>
      <c r="H25" s="44" t="s">
        <v>162</v>
      </c>
      <c r="I25" s="44" t="s">
        <v>93</v>
      </c>
      <c r="J25" s="64">
        <v>500</v>
      </c>
      <c r="K25" s="48" t="s">
        <v>348</v>
      </c>
      <c r="L25" s="48" t="s">
        <v>99</v>
      </c>
      <c r="M25" s="110">
        <f>(VALUE(MID(EVACDB3!M25,1,2)))+(VALUE(MID(EVACDB3!M25,5,2))/60)+(VALUE(MID(EVACDB3!M25,9,5))/3600)</f>
        <v>40.44180833333333</v>
      </c>
      <c r="N25" s="110">
        <f>(VALUE(MID(EVACDB3!N25,1,2)))+(VALUE(MID(EVACDB3!N25,5,2))/60)+(VALUE(MID(EVACDB3!N25,9,5))/3600)</f>
        <v>74.131</v>
      </c>
      <c r="O25" s="71"/>
      <c r="P25" s="71"/>
      <c r="Q25" s="71"/>
      <c r="R25" s="71"/>
      <c r="S25" s="71"/>
      <c r="T25" s="71"/>
      <c r="U25" s="71"/>
      <c r="V25" s="71"/>
    </row>
    <row r="26" spans="1:22" ht="26.25">
      <c r="A26" s="41">
        <v>2</v>
      </c>
      <c r="B26" s="41">
        <v>230</v>
      </c>
      <c r="C26" s="46" t="s">
        <v>5</v>
      </c>
      <c r="D26" s="43" t="s">
        <v>59</v>
      </c>
      <c r="E26" s="46" t="s">
        <v>177</v>
      </c>
      <c r="F26" s="47" t="s">
        <v>6</v>
      </c>
      <c r="G26" s="69" t="str">
        <f>CHAR(139+5)</f>
        <v></v>
      </c>
      <c r="H26" s="46" t="s">
        <v>64</v>
      </c>
      <c r="I26" s="44" t="s">
        <v>93</v>
      </c>
      <c r="J26" s="64">
        <v>500</v>
      </c>
      <c r="K26" s="46" t="s">
        <v>348</v>
      </c>
      <c r="L26" s="46" t="s">
        <v>99</v>
      </c>
      <c r="M26" s="110">
        <f>(VALUE(MID(EVACDB3!M26,1,2)))+(VALUE(MID(EVACDB3!M26,5,2))/60)+(VALUE(MID(EVACDB3!M26,9,5))/3600)</f>
        <v>40.440225</v>
      </c>
      <c r="N26" s="110">
        <f>(VALUE(MID(EVACDB3!N26,1,2)))+(VALUE(MID(EVACDB3!N26,5,2))/60)+(VALUE(MID(EVACDB3!N26,9,5))/3600)</f>
        <v>74.13020277777777</v>
      </c>
      <c r="O26" s="71"/>
      <c r="P26" s="71"/>
      <c r="Q26" s="71"/>
      <c r="R26" s="71"/>
      <c r="S26" s="71"/>
      <c r="T26" s="71"/>
      <c r="U26" s="71"/>
      <c r="V26" s="71"/>
    </row>
    <row r="27" spans="1:22" ht="18">
      <c r="A27" s="41">
        <v>2</v>
      </c>
      <c r="B27" s="41">
        <v>240</v>
      </c>
      <c r="C27" s="46" t="s">
        <v>5</v>
      </c>
      <c r="D27" s="43" t="s">
        <v>59</v>
      </c>
      <c r="E27" s="46" t="s">
        <v>178</v>
      </c>
      <c r="F27" s="47" t="s">
        <v>10</v>
      </c>
      <c r="G27" s="69" t="str">
        <f>CHAR(139+6)</f>
        <v>‘</v>
      </c>
      <c r="H27" s="46" t="s">
        <v>65</v>
      </c>
      <c r="I27" s="44" t="s">
        <v>12</v>
      </c>
      <c r="J27" s="64">
        <v>300000</v>
      </c>
      <c r="K27" s="46" t="s">
        <v>351</v>
      </c>
      <c r="L27" s="46"/>
      <c r="M27" s="110">
        <f>(VALUE(MID(EVACDB3!M27,1,2)))+(VALUE(MID(EVACDB3!M27,5,2))/60)+(VALUE(MID(EVACDB3!M27,9,5))/3600)</f>
        <v>40.43951388888888</v>
      </c>
      <c r="N27" s="110">
        <f>(VALUE(MID(EVACDB3!N27,1,2)))+(VALUE(MID(EVACDB3!N27,5,2))/60)+(VALUE(MID(EVACDB3!N27,9,5))/3600)</f>
        <v>74.13037777777777</v>
      </c>
      <c r="O27" s="71"/>
      <c r="P27" s="71"/>
      <c r="Q27" s="71"/>
      <c r="R27" s="71"/>
      <c r="S27" s="71"/>
      <c r="T27" s="71"/>
      <c r="U27" s="71"/>
      <c r="V27" s="71"/>
    </row>
    <row r="28" spans="1:22" ht="26.25">
      <c r="A28" s="41">
        <v>2</v>
      </c>
      <c r="B28" s="41">
        <v>250</v>
      </c>
      <c r="C28" s="46" t="s">
        <v>5</v>
      </c>
      <c r="D28" s="43" t="s">
        <v>59</v>
      </c>
      <c r="E28" s="46" t="s">
        <v>178</v>
      </c>
      <c r="F28" s="47" t="s">
        <v>6</v>
      </c>
      <c r="G28" s="69" t="str">
        <f>CHAR(139+6)</f>
        <v>‘</v>
      </c>
      <c r="H28" s="46" t="s">
        <v>64</v>
      </c>
      <c r="I28" s="44" t="s">
        <v>93</v>
      </c>
      <c r="J28" s="64">
        <v>500</v>
      </c>
      <c r="K28" s="49" t="s">
        <v>348</v>
      </c>
      <c r="L28" s="49" t="s">
        <v>99</v>
      </c>
      <c r="M28" s="110">
        <f>(VALUE(MID(EVACDB3!M28,1,2)))+(VALUE(MID(EVACDB3!M28,5,2))/60)+(VALUE(MID(EVACDB3!M28,9,5))/3600)</f>
        <v>40.43951388888888</v>
      </c>
      <c r="N28" s="110">
        <f>(VALUE(MID(EVACDB3!N28,1,2)))+(VALUE(MID(EVACDB3!N28,5,2))/60)+(VALUE(MID(EVACDB3!N28,9,5))/3600)</f>
        <v>74.13037777777777</v>
      </c>
      <c r="O28" s="71"/>
      <c r="P28" s="71"/>
      <c r="Q28" s="71"/>
      <c r="R28" s="71"/>
      <c r="S28" s="71"/>
      <c r="T28" s="71"/>
      <c r="U28" s="71"/>
      <c r="V28" s="71"/>
    </row>
    <row r="29" spans="1:22" ht="25.5">
      <c r="A29" s="41">
        <v>3</v>
      </c>
      <c r="B29" s="41">
        <v>260</v>
      </c>
      <c r="C29" s="46" t="s">
        <v>5</v>
      </c>
      <c r="D29" s="50" t="s">
        <v>67</v>
      </c>
      <c r="E29" s="49" t="s">
        <v>42</v>
      </c>
      <c r="F29" s="50" t="s">
        <v>10</v>
      </c>
      <c r="G29" s="45" t="s">
        <v>201</v>
      </c>
      <c r="H29" s="49" t="s">
        <v>68</v>
      </c>
      <c r="I29" s="49" t="s">
        <v>15</v>
      </c>
      <c r="J29" s="65">
        <v>30000000</v>
      </c>
      <c r="K29" s="49" t="s">
        <v>351</v>
      </c>
      <c r="L29" s="49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ht="25.5">
      <c r="A30" s="41">
        <v>3</v>
      </c>
      <c r="B30" s="41">
        <v>270</v>
      </c>
      <c r="C30" s="42" t="s">
        <v>5</v>
      </c>
      <c r="D30" s="50" t="s">
        <v>67</v>
      </c>
      <c r="E30" s="49" t="s">
        <v>42</v>
      </c>
      <c r="F30" s="43" t="s">
        <v>10</v>
      </c>
      <c r="G30" s="45" t="s">
        <v>201</v>
      </c>
      <c r="H30" s="44" t="s">
        <v>43</v>
      </c>
      <c r="I30" s="44" t="s">
        <v>8</v>
      </c>
      <c r="J30" s="64">
        <v>10400</v>
      </c>
      <c r="K30" s="44" t="s">
        <v>359</v>
      </c>
      <c r="L30" s="44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25.5">
      <c r="A31" s="41">
        <v>3</v>
      </c>
      <c r="B31" s="41">
        <v>280</v>
      </c>
      <c r="C31" s="46" t="s">
        <v>5</v>
      </c>
      <c r="D31" s="50" t="s">
        <v>67</v>
      </c>
      <c r="E31" s="49" t="s">
        <v>42</v>
      </c>
      <c r="F31" s="50" t="s">
        <v>6</v>
      </c>
      <c r="G31" s="45" t="s">
        <v>201</v>
      </c>
      <c r="H31" s="44" t="s">
        <v>60</v>
      </c>
      <c r="I31" s="44" t="s">
        <v>93</v>
      </c>
      <c r="J31" s="64">
        <v>2000</v>
      </c>
      <c r="K31" s="49" t="s">
        <v>348</v>
      </c>
      <c r="L31" s="49" t="s">
        <v>99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25.5">
      <c r="A32" s="41">
        <v>3</v>
      </c>
      <c r="B32" s="41">
        <v>290</v>
      </c>
      <c r="C32" s="42" t="s">
        <v>5</v>
      </c>
      <c r="D32" s="50" t="s">
        <v>67</v>
      </c>
      <c r="E32" s="49" t="s">
        <v>42</v>
      </c>
      <c r="F32" s="50" t="s">
        <v>6</v>
      </c>
      <c r="G32" s="45" t="s">
        <v>201</v>
      </c>
      <c r="H32" s="44" t="s">
        <v>69</v>
      </c>
      <c r="I32" s="44" t="s">
        <v>93</v>
      </c>
      <c r="J32" s="64">
        <v>5000</v>
      </c>
      <c r="K32" s="44" t="s">
        <v>348</v>
      </c>
      <c r="L32" s="44" t="s">
        <v>99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25.5">
      <c r="A33" s="41">
        <v>3</v>
      </c>
      <c r="B33" s="41">
        <v>300</v>
      </c>
      <c r="C33" s="42" t="s">
        <v>5</v>
      </c>
      <c r="D33" s="50" t="s">
        <v>67</v>
      </c>
      <c r="E33" s="49" t="s">
        <v>42</v>
      </c>
      <c r="F33" s="43" t="s">
        <v>25</v>
      </c>
      <c r="G33" s="45" t="s">
        <v>201</v>
      </c>
      <c r="H33" s="44" t="s">
        <v>57</v>
      </c>
      <c r="I33" s="44" t="s">
        <v>12</v>
      </c>
      <c r="J33" s="64">
        <v>154000</v>
      </c>
      <c r="K33" s="44" t="s">
        <v>351</v>
      </c>
      <c r="L33" s="44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25.5">
      <c r="A34" s="41">
        <v>3</v>
      </c>
      <c r="B34" s="41">
        <v>310</v>
      </c>
      <c r="C34" s="42" t="s">
        <v>5</v>
      </c>
      <c r="D34" s="50" t="s">
        <v>67</v>
      </c>
      <c r="E34" s="49" t="s">
        <v>42</v>
      </c>
      <c r="F34" s="43" t="s">
        <v>25</v>
      </c>
      <c r="G34" s="45" t="s">
        <v>201</v>
      </c>
      <c r="H34" s="44" t="s">
        <v>28</v>
      </c>
      <c r="I34" s="44" t="s">
        <v>12</v>
      </c>
      <c r="J34" s="64">
        <v>506000</v>
      </c>
      <c r="K34" s="44" t="s">
        <v>351</v>
      </c>
      <c r="L34" s="44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25.5">
      <c r="A35" s="41">
        <v>3</v>
      </c>
      <c r="B35" s="41">
        <v>320</v>
      </c>
      <c r="C35" s="42" t="s">
        <v>5</v>
      </c>
      <c r="D35" s="50" t="s">
        <v>67</v>
      </c>
      <c r="E35" s="44" t="s">
        <v>42</v>
      </c>
      <c r="F35" s="43" t="s">
        <v>6</v>
      </c>
      <c r="G35" s="45" t="s">
        <v>201</v>
      </c>
      <c r="H35" s="44" t="s">
        <v>173</v>
      </c>
      <c r="I35" s="44" t="s">
        <v>8</v>
      </c>
      <c r="J35" s="64">
        <v>0</v>
      </c>
      <c r="K35" s="44" t="s">
        <v>360</v>
      </c>
      <c r="L35" s="44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25.5">
      <c r="A36" s="41">
        <v>3</v>
      </c>
      <c r="B36" s="41">
        <v>330</v>
      </c>
      <c r="C36" s="42" t="s">
        <v>5</v>
      </c>
      <c r="D36" s="50" t="s">
        <v>67</v>
      </c>
      <c r="E36" s="49" t="s">
        <v>42</v>
      </c>
      <c r="F36" s="43" t="s">
        <v>23</v>
      </c>
      <c r="G36" s="45" t="s">
        <v>201</v>
      </c>
      <c r="H36" s="44" t="s">
        <v>30</v>
      </c>
      <c r="I36" s="44" t="s">
        <v>8</v>
      </c>
      <c r="J36" s="64">
        <v>0</v>
      </c>
      <c r="K36" s="48" t="s">
        <v>352</v>
      </c>
      <c r="L36" s="48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26.25">
      <c r="A37" s="41">
        <v>3</v>
      </c>
      <c r="B37" s="41">
        <v>340</v>
      </c>
      <c r="C37" s="42" t="s">
        <v>5</v>
      </c>
      <c r="D37" s="50" t="s">
        <v>67</v>
      </c>
      <c r="E37" s="44" t="s">
        <v>70</v>
      </c>
      <c r="F37" s="43" t="s">
        <v>10</v>
      </c>
      <c r="G37" s="69" t="str">
        <f>CHAR(139+1)</f>
        <v>Œ</v>
      </c>
      <c r="H37" s="44" t="s">
        <v>14</v>
      </c>
      <c r="I37" s="44" t="s">
        <v>199</v>
      </c>
      <c r="J37" s="64">
        <v>0</v>
      </c>
      <c r="K37" s="44" t="s">
        <v>351</v>
      </c>
      <c r="L37" s="44"/>
      <c r="M37" s="110">
        <f>(VALUE(MID(EVACDB3!M37,1,2)))+(VALUE(MID(EVACDB3!M37,5,2))/60)+(VALUE(MID(EVACDB3!M37,9,5))/3600)</f>
        <v>40.39626666666667</v>
      </c>
      <c r="N37" s="110">
        <f>(VALUE(MID(EVACDB3!N37,1,2)))+(VALUE(MID(EVACDB3!N37,5,2))/60)+(VALUE(MID(EVACDB3!N37,9,5))/3600)</f>
        <v>73.97934166666667</v>
      </c>
      <c r="O37" s="71"/>
      <c r="P37" s="71"/>
      <c r="Q37" s="71"/>
      <c r="R37" s="71"/>
      <c r="S37" s="71"/>
      <c r="T37" s="71"/>
      <c r="U37" s="71"/>
      <c r="V37" s="71"/>
    </row>
    <row r="38" spans="1:22" ht="26.25">
      <c r="A38" s="41">
        <v>3</v>
      </c>
      <c r="B38" s="41">
        <v>350</v>
      </c>
      <c r="C38" s="42" t="s">
        <v>5</v>
      </c>
      <c r="D38" s="50" t="s">
        <v>67</v>
      </c>
      <c r="E38" s="44" t="s">
        <v>163</v>
      </c>
      <c r="F38" s="43" t="s">
        <v>10</v>
      </c>
      <c r="G38" s="69" t="str">
        <f>CHAR(139+2)</f>
        <v></v>
      </c>
      <c r="H38" s="44" t="s">
        <v>164</v>
      </c>
      <c r="I38" s="44" t="s">
        <v>12</v>
      </c>
      <c r="J38" s="64">
        <v>30000</v>
      </c>
      <c r="K38" s="44" t="s">
        <v>351</v>
      </c>
      <c r="L38" s="44"/>
      <c r="M38" s="110">
        <f>(VALUE(MID(EVACDB3!M38,1,2)))+(VALUE(MID(EVACDB3!M38,5,2))/60)+(VALUE(MID(EVACDB3!M38,9,5))/3600)</f>
        <v>40.40275833333333</v>
      </c>
      <c r="N38" s="110">
        <f>(VALUE(MID(EVACDB3!N38,1,2)))+(VALUE(MID(EVACDB3!N38,5,2))/60)+(VALUE(MID(EVACDB3!N38,9,5))/3600)</f>
        <v>73.9960138888889</v>
      </c>
      <c r="O38" s="71"/>
      <c r="P38" s="71"/>
      <c r="Q38" s="71"/>
      <c r="R38" s="71"/>
      <c r="S38" s="71"/>
      <c r="T38" s="71"/>
      <c r="U38" s="71"/>
      <c r="V38" s="71"/>
    </row>
    <row r="39" spans="1:22" ht="18">
      <c r="A39" s="41">
        <v>3</v>
      </c>
      <c r="B39" s="41">
        <v>360</v>
      </c>
      <c r="C39" s="42" t="s">
        <v>5</v>
      </c>
      <c r="D39" s="43" t="s">
        <v>67</v>
      </c>
      <c r="E39" s="44" t="s">
        <v>72</v>
      </c>
      <c r="F39" s="43" t="s">
        <v>10</v>
      </c>
      <c r="G39" s="69" t="str">
        <f>CHAR(139+3)</f>
        <v>Ž</v>
      </c>
      <c r="H39" s="44" t="s">
        <v>73</v>
      </c>
      <c r="I39" s="44" t="s">
        <v>15</v>
      </c>
      <c r="J39" s="64">
        <v>170000</v>
      </c>
      <c r="K39" s="44" t="s">
        <v>354</v>
      </c>
      <c r="L39" s="44"/>
      <c r="M39" s="110">
        <f>(VALUE(MID(EVACDB3!M39,1,2)))+(VALUE(MID(EVACDB3!M39,5,2))/60)+(VALUE(MID(EVACDB3!M39,9,5))/3600)</f>
        <v>40.405255555555556</v>
      </c>
      <c r="N39" s="110">
        <f>(VALUE(MID(EVACDB3!N39,1,2)))+(VALUE(MID(EVACDB3!N39,5,2))/60)+(VALUE(MID(EVACDB3!N39,9,5))/3600)</f>
        <v>74.00491111111111</v>
      </c>
      <c r="O39" s="71"/>
      <c r="P39" s="71"/>
      <c r="Q39" s="71"/>
      <c r="R39" s="71"/>
      <c r="S39" s="71"/>
      <c r="T39" s="71"/>
      <c r="U39" s="71"/>
      <c r="V39" s="71"/>
    </row>
    <row r="40" spans="1:22" ht="26.25">
      <c r="A40" s="41">
        <v>3</v>
      </c>
      <c r="B40" s="41">
        <v>370</v>
      </c>
      <c r="C40" s="42" t="s">
        <v>5</v>
      </c>
      <c r="D40" s="43" t="s">
        <v>67</v>
      </c>
      <c r="E40" s="44" t="s">
        <v>74</v>
      </c>
      <c r="F40" s="43" t="s">
        <v>10</v>
      </c>
      <c r="G40" s="69" t="str">
        <f>CHAR(139+6)</f>
        <v>‘</v>
      </c>
      <c r="H40" s="44" t="s">
        <v>179</v>
      </c>
      <c r="I40" s="44" t="s">
        <v>12</v>
      </c>
      <c r="J40" s="64">
        <v>600000</v>
      </c>
      <c r="K40" s="44" t="s">
        <v>351</v>
      </c>
      <c r="L40" s="44"/>
      <c r="M40" s="110">
        <f>(VALUE(MID(EVACDB3!M40,1,2)))+(VALUE(MID(EVACDB3!M40,5,2))/60)+(VALUE(MID(EVACDB3!M40,9,5))/3600)</f>
        <v>40.41662777777778</v>
      </c>
      <c r="N40" s="110">
        <f>(VALUE(MID(EVACDB3!N40,1,2)))+(VALUE(MID(EVACDB3!N40,5,2))/60)+(VALUE(MID(EVACDB3!N40,9,5))/3600)</f>
        <v>74.07024444444444</v>
      </c>
      <c r="O40" s="71"/>
      <c r="P40" s="71"/>
      <c r="Q40" s="71"/>
      <c r="R40" s="71"/>
      <c r="S40" s="71"/>
      <c r="T40" s="71"/>
      <c r="U40" s="71"/>
      <c r="V40" s="71"/>
    </row>
    <row r="41" spans="1:22" ht="18">
      <c r="A41" s="41">
        <v>3</v>
      </c>
      <c r="B41" s="41">
        <v>380</v>
      </c>
      <c r="C41" s="42" t="s">
        <v>5</v>
      </c>
      <c r="D41" s="43" t="s">
        <v>67</v>
      </c>
      <c r="E41" s="44" t="s">
        <v>75</v>
      </c>
      <c r="F41" s="43" t="s">
        <v>10</v>
      </c>
      <c r="G41" s="69" t="str">
        <f>CHAR(139+7)</f>
        <v>’</v>
      </c>
      <c r="H41" s="44" t="s">
        <v>76</v>
      </c>
      <c r="I41" s="44" t="s">
        <v>12</v>
      </c>
      <c r="J41" s="64">
        <v>4000000</v>
      </c>
      <c r="K41" s="48" t="s">
        <v>354</v>
      </c>
      <c r="L41" s="48" t="s">
        <v>207</v>
      </c>
      <c r="M41" s="110">
        <f>(VALUE(MID(EVACDB3!M41,1,2)))+(VALUE(MID(EVACDB3!M41,5,2))/60)+(VALUE(MID(EVACDB3!M41,9,5))/3600)</f>
        <v>40.426986111111106</v>
      </c>
      <c r="N41" s="110">
        <f>(VALUE(MID(EVACDB3!N41,1,2)))+(VALUE(MID(EVACDB3!N41,5,2))/60)+(VALUE(MID(EVACDB3!N41,9,5))/3600)</f>
        <v>74.19672222222222</v>
      </c>
      <c r="O41" s="71"/>
      <c r="P41" s="71"/>
      <c r="Q41" s="71"/>
      <c r="R41" s="71"/>
      <c r="S41" s="71"/>
      <c r="T41" s="71"/>
      <c r="U41" s="71"/>
      <c r="V41" s="71"/>
    </row>
    <row r="42" spans="1:22" ht="26.25">
      <c r="A42" s="41">
        <v>3</v>
      </c>
      <c r="B42" s="41">
        <v>390</v>
      </c>
      <c r="C42" s="42" t="s">
        <v>29</v>
      </c>
      <c r="D42" s="43" t="s">
        <v>67</v>
      </c>
      <c r="E42" s="44" t="s">
        <v>78</v>
      </c>
      <c r="F42" s="43" t="s">
        <v>10</v>
      </c>
      <c r="G42" s="69" t="str">
        <f>CHAR(139+4)</f>
        <v></v>
      </c>
      <c r="H42" s="44" t="s">
        <v>52</v>
      </c>
      <c r="I42" s="44" t="s">
        <v>15</v>
      </c>
      <c r="J42" s="64">
        <v>6500000</v>
      </c>
      <c r="K42" s="48" t="s">
        <v>354</v>
      </c>
      <c r="L42" s="44"/>
      <c r="M42" s="110">
        <f>(VALUE(MID(EVACDB3!M42,1,2)))+(VALUE(MID(EVACDB3!M42,5,2))/60)+(VALUE(MID(EVACDB3!M42,9,5))/3600)</f>
        <v>40.41028333333333</v>
      </c>
      <c r="N42" s="110">
        <f>(VALUE(MID(EVACDB3!N42,1,2)))+(VALUE(MID(EVACDB3!N42,5,2))/60)+(VALUE(MID(EVACDB3!N42,9,5))/3600)</f>
        <v>74.04318888888889</v>
      </c>
      <c r="O42" s="71"/>
      <c r="P42" s="71"/>
      <c r="Q42" s="71"/>
      <c r="R42" s="71"/>
      <c r="S42" s="71"/>
      <c r="T42" s="71"/>
      <c r="U42" s="71"/>
      <c r="V42" s="71"/>
    </row>
    <row r="43" spans="1:22" ht="26.25">
      <c r="A43" s="41">
        <v>3</v>
      </c>
      <c r="B43" s="41">
        <v>400</v>
      </c>
      <c r="C43" s="42" t="s">
        <v>29</v>
      </c>
      <c r="D43" s="43" t="s">
        <v>67</v>
      </c>
      <c r="E43" s="44" t="s">
        <v>79</v>
      </c>
      <c r="F43" s="43" t="s">
        <v>10</v>
      </c>
      <c r="G43" s="69" t="str">
        <f>CHAR(139+5)</f>
        <v></v>
      </c>
      <c r="H43" s="44" t="s">
        <v>52</v>
      </c>
      <c r="I43" s="44" t="s">
        <v>12</v>
      </c>
      <c r="J43" s="64">
        <v>6500000</v>
      </c>
      <c r="K43" s="44" t="s">
        <v>351</v>
      </c>
      <c r="L43" s="44" t="s">
        <v>207</v>
      </c>
      <c r="M43" s="110">
        <f>(VALUE(MID(EVACDB3!M43,1,2)))+(VALUE(MID(EVACDB3!M43,5,2))/60)+(VALUE(MID(EVACDB3!M43,9,5))/3600)</f>
        <v>40.413294444444446</v>
      </c>
      <c r="N43" s="110">
        <f>(VALUE(MID(EVACDB3!N43,1,2)))+(VALUE(MID(EVACDB3!N43,5,2))/60)+(VALUE(MID(EVACDB3!N43,9,5))/3600)</f>
        <v>74.05205277777777</v>
      </c>
      <c r="O43" s="71"/>
      <c r="P43" s="71"/>
      <c r="Q43" s="71"/>
      <c r="R43" s="71"/>
      <c r="S43" s="71"/>
      <c r="T43" s="71"/>
      <c r="U43" s="71"/>
      <c r="V43" s="71"/>
    </row>
    <row r="44" spans="1:22" ht="38.25">
      <c r="A44" s="41">
        <v>4</v>
      </c>
      <c r="B44" s="41">
        <v>410</v>
      </c>
      <c r="C44" s="42" t="s">
        <v>5</v>
      </c>
      <c r="D44" s="42" t="s">
        <v>80</v>
      </c>
      <c r="E44" s="44" t="s">
        <v>42</v>
      </c>
      <c r="F44" s="43" t="s">
        <v>10</v>
      </c>
      <c r="G44" s="45" t="s">
        <v>201</v>
      </c>
      <c r="H44" s="44" t="s">
        <v>68</v>
      </c>
      <c r="I44" s="43" t="s">
        <v>15</v>
      </c>
      <c r="J44" s="72">
        <v>6000000</v>
      </c>
      <c r="K44" s="44" t="s">
        <v>349</v>
      </c>
      <c r="L44" s="44" t="s">
        <v>87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25.5">
      <c r="A45" s="41">
        <v>4</v>
      </c>
      <c r="B45" s="41">
        <v>420</v>
      </c>
      <c r="C45" s="42" t="s">
        <v>5</v>
      </c>
      <c r="D45" s="42" t="s">
        <v>80</v>
      </c>
      <c r="E45" s="44" t="s">
        <v>42</v>
      </c>
      <c r="F45" s="43" t="s">
        <v>10</v>
      </c>
      <c r="G45" s="45" t="s">
        <v>201</v>
      </c>
      <c r="H45" s="44" t="s">
        <v>43</v>
      </c>
      <c r="I45" s="43" t="s">
        <v>8</v>
      </c>
      <c r="J45" s="73">
        <v>2100</v>
      </c>
      <c r="K45" s="44" t="s">
        <v>349</v>
      </c>
      <c r="L45" s="44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ht="25.5">
      <c r="A46" s="41">
        <v>4</v>
      </c>
      <c r="B46" s="41">
        <v>430</v>
      </c>
      <c r="C46" s="42" t="s">
        <v>5</v>
      </c>
      <c r="D46" s="42" t="s">
        <v>80</v>
      </c>
      <c r="E46" s="44" t="s">
        <v>42</v>
      </c>
      <c r="F46" s="43" t="s">
        <v>6</v>
      </c>
      <c r="G46" s="45" t="s">
        <v>201</v>
      </c>
      <c r="H46" s="44" t="s">
        <v>60</v>
      </c>
      <c r="I46" s="43" t="s">
        <v>93</v>
      </c>
      <c r="J46" s="72">
        <v>2000</v>
      </c>
      <c r="K46" s="44" t="s">
        <v>348</v>
      </c>
      <c r="L46" s="44" t="s">
        <v>99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12.75">
      <c r="A47" s="41">
        <v>4</v>
      </c>
      <c r="B47" s="41">
        <v>440</v>
      </c>
      <c r="C47" s="42" t="s">
        <v>5</v>
      </c>
      <c r="D47" s="42" t="s">
        <v>80</v>
      </c>
      <c r="E47" s="44" t="s">
        <v>42</v>
      </c>
      <c r="F47" s="50" t="s">
        <v>6</v>
      </c>
      <c r="G47" s="45" t="s">
        <v>201</v>
      </c>
      <c r="H47" s="44" t="s">
        <v>69</v>
      </c>
      <c r="I47" s="43" t="s">
        <v>93</v>
      </c>
      <c r="J47" s="72">
        <v>5000</v>
      </c>
      <c r="K47" s="44" t="s">
        <v>348</v>
      </c>
      <c r="L47" s="44" t="s">
        <v>99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25.5">
      <c r="A48" s="41">
        <v>4</v>
      </c>
      <c r="B48" s="41">
        <v>450</v>
      </c>
      <c r="C48" s="42" t="s">
        <v>5</v>
      </c>
      <c r="D48" s="42" t="s">
        <v>80</v>
      </c>
      <c r="E48" s="44" t="s">
        <v>42</v>
      </c>
      <c r="F48" s="43" t="s">
        <v>10</v>
      </c>
      <c r="G48" s="45" t="s">
        <v>201</v>
      </c>
      <c r="H48" s="44" t="s">
        <v>165</v>
      </c>
      <c r="I48" s="43" t="s">
        <v>8</v>
      </c>
      <c r="J48" s="72">
        <v>1600</v>
      </c>
      <c r="K48" s="44" t="s">
        <v>349</v>
      </c>
      <c r="L48" s="44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39">
      <c r="A49" s="41">
        <v>4</v>
      </c>
      <c r="B49" s="41">
        <v>460</v>
      </c>
      <c r="C49" s="42" t="s">
        <v>5</v>
      </c>
      <c r="D49" s="42" t="s">
        <v>80</v>
      </c>
      <c r="E49" s="44" t="s">
        <v>200</v>
      </c>
      <c r="F49" s="43" t="s">
        <v>25</v>
      </c>
      <c r="G49" s="69" t="str">
        <f>CHAR(139+1)</f>
        <v>Œ</v>
      </c>
      <c r="H49" s="44" t="s">
        <v>57</v>
      </c>
      <c r="I49" s="43" t="s">
        <v>12</v>
      </c>
      <c r="J49" s="72">
        <v>28000</v>
      </c>
      <c r="K49" s="44" t="s">
        <v>349</v>
      </c>
      <c r="L49" s="44"/>
      <c r="M49" s="110">
        <f>(VALUE(MID(EVACDB3!M49,1,2)))+(VALUE(MID(EVACDB3!M49,5,2))/60)+(VALUE(MID(EVACDB3!M49,9,5))/3600)</f>
        <v>40.41459166666667</v>
      </c>
      <c r="N49" s="110">
        <f>(VALUE(MID(EVACDB3!N49,1,2)))+(VALUE(MID(EVACDB3!N49,5,2))/60)+(VALUE(MID(EVACDB3!N49,9,5))/3600)</f>
        <v>74.08719166666666</v>
      </c>
      <c r="O49" s="110">
        <f>(VALUE(MID(EVACDB3!O49,1,2)))+(VALUE(MID(EVACDB3!O49,5,2))/60)+(VALUE(MID(EVACDB3!O49,9,5))/3600)</f>
        <v>40.41474722222222</v>
      </c>
      <c r="P49" s="110">
        <f>(VALUE(MID(EVACDB3!P49,1,2)))+(VALUE(MID(EVACDB3!P49,5,2))/60)+(VALUE(MID(EVACDB3!P49,9,5))/3600)</f>
        <v>74.09470833333333</v>
      </c>
      <c r="Q49" s="110">
        <f>(VALUE(MID(EVACDB3!Q49,1,2)))+(VALUE(MID(EVACDB3!Q49,5,2))/60)+(VALUE(MID(EVACDB3!Q49,9,5))/3600)</f>
        <v>40.41192777777778</v>
      </c>
      <c r="R49" s="110">
        <f>(VALUE(MID(EVACDB3!R49,1,2)))+(VALUE(MID(EVACDB3!R49,5,2))/60)+(VALUE(MID(EVACDB3!R49,9,5))/3600)</f>
        <v>74.10291388888888</v>
      </c>
      <c r="S49" s="71"/>
      <c r="T49" s="71"/>
      <c r="U49" s="71"/>
      <c r="V49" s="71"/>
    </row>
    <row r="50" spans="1:22" ht="39">
      <c r="A50" s="41">
        <v>4</v>
      </c>
      <c r="B50" s="41">
        <v>470</v>
      </c>
      <c r="C50" s="42" t="s">
        <v>5</v>
      </c>
      <c r="D50" s="42" t="s">
        <v>80</v>
      </c>
      <c r="E50" s="44" t="s">
        <v>200</v>
      </c>
      <c r="F50" s="43" t="s">
        <v>25</v>
      </c>
      <c r="G50" s="69" t="str">
        <f>CHAR(139+1)</f>
        <v>Œ</v>
      </c>
      <c r="H50" s="44" t="s">
        <v>28</v>
      </c>
      <c r="I50" s="43" t="s">
        <v>12</v>
      </c>
      <c r="J50" s="72">
        <v>92000</v>
      </c>
      <c r="K50" s="44" t="s">
        <v>349</v>
      </c>
      <c r="L50" s="44"/>
      <c r="M50" s="110">
        <f>(VALUE(MID(EVACDB3!M50,1,2)))+(VALUE(MID(EVACDB3!M50,5,2))/60)+(VALUE(MID(EVACDB3!M50,9,5))/3600)</f>
        <v>40.41459166666667</v>
      </c>
      <c r="N50" s="110">
        <f>(VALUE(MID(EVACDB3!N50,1,2)))+(VALUE(MID(EVACDB3!N50,5,2))/60)+(VALUE(MID(EVACDB3!N50,9,5))/3600)</f>
        <v>74.08719166666666</v>
      </c>
      <c r="O50" s="110">
        <f>(VALUE(MID(EVACDB3!O50,1,2)))+(VALUE(MID(EVACDB3!O50,5,2))/60)+(VALUE(MID(EVACDB3!O50,9,5))/3600)</f>
        <v>40.41474722222222</v>
      </c>
      <c r="P50" s="110">
        <f>(VALUE(MID(EVACDB3!P50,1,2)))+(VALUE(MID(EVACDB3!P50,5,2))/60)+(VALUE(MID(EVACDB3!P50,9,5))/3600)</f>
        <v>74.09470833333333</v>
      </c>
      <c r="Q50" s="110">
        <f>(VALUE(MID(EVACDB3!Q50,1,2)))+(VALUE(MID(EVACDB3!Q50,5,2))/60)+(VALUE(MID(EVACDB3!Q50,9,5))/3600)</f>
        <v>40.41192777777778</v>
      </c>
      <c r="R50" s="110">
        <f>(VALUE(MID(EVACDB3!R50,1,2)))+(VALUE(MID(EVACDB3!R50,5,2))/60)+(VALUE(MID(EVACDB3!R50,9,5))/3600)</f>
        <v>74.10291388888888</v>
      </c>
      <c r="S50" s="71"/>
      <c r="T50" s="71"/>
      <c r="U50" s="71"/>
      <c r="V50" s="71"/>
    </row>
    <row r="51" spans="1:22" ht="51.75">
      <c r="A51" s="41">
        <v>4</v>
      </c>
      <c r="B51" s="41">
        <v>480</v>
      </c>
      <c r="C51" s="42" t="s">
        <v>5</v>
      </c>
      <c r="D51" s="42" t="s">
        <v>80</v>
      </c>
      <c r="E51" s="44" t="s">
        <v>81</v>
      </c>
      <c r="F51" s="43" t="s">
        <v>6</v>
      </c>
      <c r="G51" s="69" t="str">
        <f>CHAR(139+2)</f>
        <v></v>
      </c>
      <c r="H51" s="44" t="s">
        <v>82</v>
      </c>
      <c r="I51" s="43" t="s">
        <v>93</v>
      </c>
      <c r="J51" s="72">
        <v>2000</v>
      </c>
      <c r="K51" s="44" t="s">
        <v>348</v>
      </c>
      <c r="L51" s="44"/>
      <c r="M51" s="110">
        <f>(VALUE(MID(EVACDB3!M51,1,2)))+(VALUE(MID(EVACDB3!M51,5,2))/60)+(VALUE(MID(EVACDB3!M51,9,5))/3600)</f>
        <v>40.41273888888889</v>
      </c>
      <c r="N51" s="110">
        <f>(VALUE(MID(EVACDB3!N51,1,2)))+(VALUE(MID(EVACDB3!N51,5,2))/60)+(VALUE(MID(EVACDB3!N51,9,5))/3600)</f>
        <v>74.10131944444444</v>
      </c>
      <c r="O51" s="71"/>
      <c r="P51" s="71"/>
      <c r="Q51" s="71"/>
      <c r="R51" s="71"/>
      <c r="S51" s="71"/>
      <c r="T51" s="71"/>
      <c r="U51" s="71"/>
      <c r="V51" s="71"/>
    </row>
    <row r="52" spans="1:22" ht="26.25">
      <c r="A52" s="41">
        <v>4</v>
      </c>
      <c r="B52" s="41">
        <v>490</v>
      </c>
      <c r="C52" s="42" t="s">
        <v>5</v>
      </c>
      <c r="D52" s="42" t="s">
        <v>80</v>
      </c>
      <c r="E52" s="44" t="s">
        <v>83</v>
      </c>
      <c r="F52" s="43" t="s">
        <v>10</v>
      </c>
      <c r="G52" s="69" t="str">
        <f>CHAR(139+4)</f>
        <v></v>
      </c>
      <c r="H52" s="44" t="s">
        <v>84</v>
      </c>
      <c r="I52" s="43" t="s">
        <v>15</v>
      </c>
      <c r="J52" s="72">
        <v>1500000</v>
      </c>
      <c r="K52" s="44" t="s">
        <v>354</v>
      </c>
      <c r="L52" s="44"/>
      <c r="M52" s="110">
        <f>(VALUE(MID(EVACDB3!M52,1,2)))+(VALUE(MID(EVACDB3!M52,5,2))/60)+(VALUE(MID(EVACDB3!M52,9,5))/3600)</f>
        <v>40.39626666666667</v>
      </c>
      <c r="N52" s="110">
        <f>(VALUE(MID(EVACDB3!N52,1,2)))+(VALUE(MID(EVACDB3!N52,5,2))/60)+(VALUE(MID(EVACDB3!N52,9,5))/3600)</f>
        <v>74.11306388888889</v>
      </c>
      <c r="O52" s="71"/>
      <c r="P52" s="71"/>
      <c r="Q52" s="71"/>
      <c r="R52" s="71"/>
      <c r="S52" s="71"/>
      <c r="T52" s="71"/>
      <c r="U52" s="71"/>
      <c r="V52" s="71"/>
    </row>
    <row r="53" spans="1:22" ht="26.25">
      <c r="A53" s="41">
        <v>4</v>
      </c>
      <c r="B53" s="41">
        <v>500</v>
      </c>
      <c r="C53" s="42" t="s">
        <v>5</v>
      </c>
      <c r="D53" s="42" t="s">
        <v>80</v>
      </c>
      <c r="E53" s="44" t="s">
        <v>85</v>
      </c>
      <c r="F53" s="43" t="s">
        <v>6</v>
      </c>
      <c r="G53" s="69" t="str">
        <f>CHAR(139+3)</f>
        <v>Ž</v>
      </c>
      <c r="H53" s="44" t="s">
        <v>86</v>
      </c>
      <c r="I53" s="43" t="s">
        <v>93</v>
      </c>
      <c r="J53" s="72">
        <v>500</v>
      </c>
      <c r="K53" s="44" t="s">
        <v>348</v>
      </c>
      <c r="L53" s="44"/>
      <c r="M53" s="110">
        <f>(VALUE(MID(EVACDB3!M53,1,2)))+(VALUE(MID(EVACDB3!M53,5,2))/60)+(VALUE(MID(EVACDB3!M53,9,5))/3600)</f>
        <v>40.39906666666666</v>
      </c>
      <c r="N53" s="110">
        <f>(VALUE(MID(EVACDB3!N53,1,2)))+(VALUE(MID(EVACDB3!N53,5,2))/60)+(VALUE(MID(EVACDB3!N53,9,5))/3600)</f>
        <v>74.11349444444444</v>
      </c>
      <c r="O53" s="71"/>
      <c r="P53" s="71"/>
      <c r="Q53" s="71"/>
      <c r="R53" s="71"/>
      <c r="S53" s="71"/>
      <c r="T53" s="71"/>
      <c r="U53" s="71"/>
      <c r="V53" s="71"/>
    </row>
    <row r="54" spans="1:22" ht="25.5">
      <c r="A54" s="41">
        <v>5</v>
      </c>
      <c r="B54" s="41">
        <v>510</v>
      </c>
      <c r="C54" s="42" t="s">
        <v>5</v>
      </c>
      <c r="D54" s="43" t="s">
        <v>88</v>
      </c>
      <c r="E54" s="44" t="s">
        <v>42</v>
      </c>
      <c r="F54" s="43" t="s">
        <v>10</v>
      </c>
      <c r="G54" s="45" t="s">
        <v>201</v>
      </c>
      <c r="H54" s="44" t="s">
        <v>68</v>
      </c>
      <c r="I54" s="44" t="s">
        <v>15</v>
      </c>
      <c r="J54" s="64">
        <v>12500000</v>
      </c>
      <c r="K54" s="44" t="s">
        <v>349</v>
      </c>
      <c r="L54" s="44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ht="38.25">
      <c r="A55" s="41">
        <v>5</v>
      </c>
      <c r="B55" s="41">
        <v>520</v>
      </c>
      <c r="C55" s="42" t="s">
        <v>5</v>
      </c>
      <c r="D55" s="43" t="s">
        <v>88</v>
      </c>
      <c r="E55" s="44" t="s">
        <v>42</v>
      </c>
      <c r="F55" s="43" t="s">
        <v>10</v>
      </c>
      <c r="G55" s="45" t="s">
        <v>201</v>
      </c>
      <c r="H55" s="44" t="s">
        <v>89</v>
      </c>
      <c r="I55" s="44" t="s">
        <v>8</v>
      </c>
      <c r="J55" s="64">
        <v>4500</v>
      </c>
      <c r="K55" s="44" t="s">
        <v>349</v>
      </c>
      <c r="L55" s="44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ht="25.5">
      <c r="A56" s="41">
        <v>5</v>
      </c>
      <c r="B56" s="41">
        <v>530</v>
      </c>
      <c r="C56" s="42" t="s">
        <v>5</v>
      </c>
      <c r="D56" s="43" t="s">
        <v>88</v>
      </c>
      <c r="E56" s="44" t="s">
        <v>42</v>
      </c>
      <c r="F56" s="50" t="s">
        <v>6</v>
      </c>
      <c r="G56" s="45" t="s">
        <v>201</v>
      </c>
      <c r="H56" s="44" t="s">
        <v>69</v>
      </c>
      <c r="I56" s="44" t="s">
        <v>93</v>
      </c>
      <c r="J56" s="64">
        <v>5000</v>
      </c>
      <c r="K56" s="44" t="s">
        <v>348</v>
      </c>
      <c r="L56" s="44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25.5">
      <c r="A57" s="41">
        <v>5</v>
      </c>
      <c r="B57" s="41">
        <v>540</v>
      </c>
      <c r="C57" s="42" t="s">
        <v>5</v>
      </c>
      <c r="D57" s="43" t="s">
        <v>88</v>
      </c>
      <c r="E57" s="44" t="s">
        <v>42</v>
      </c>
      <c r="F57" s="43" t="s">
        <v>6</v>
      </c>
      <c r="G57" s="45" t="s">
        <v>201</v>
      </c>
      <c r="H57" s="44" t="s">
        <v>60</v>
      </c>
      <c r="I57" s="44" t="s">
        <v>93</v>
      </c>
      <c r="J57" s="64">
        <v>2000</v>
      </c>
      <c r="K57" s="44" t="s">
        <v>348</v>
      </c>
      <c r="L57" s="44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25.5">
      <c r="A58" s="41">
        <v>5</v>
      </c>
      <c r="B58" s="41">
        <v>550</v>
      </c>
      <c r="C58" s="42" t="s">
        <v>5</v>
      </c>
      <c r="D58" s="43" t="s">
        <v>88</v>
      </c>
      <c r="E58" s="44" t="s">
        <v>42</v>
      </c>
      <c r="F58" s="43" t="s">
        <v>25</v>
      </c>
      <c r="G58" s="45" t="s">
        <v>201</v>
      </c>
      <c r="H58" s="44" t="s">
        <v>57</v>
      </c>
      <c r="I58" s="44" t="s">
        <v>12</v>
      </c>
      <c r="J58" s="64">
        <v>42000</v>
      </c>
      <c r="K58" s="44" t="s">
        <v>349</v>
      </c>
      <c r="L58" s="44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25.5">
      <c r="A59" s="41">
        <v>5</v>
      </c>
      <c r="B59" s="41">
        <v>560</v>
      </c>
      <c r="C59" s="42" t="s">
        <v>5</v>
      </c>
      <c r="D59" s="43" t="s">
        <v>88</v>
      </c>
      <c r="E59" s="44" t="s">
        <v>42</v>
      </c>
      <c r="F59" s="43" t="s">
        <v>25</v>
      </c>
      <c r="G59" s="45" t="s">
        <v>201</v>
      </c>
      <c r="H59" s="44" t="s">
        <v>28</v>
      </c>
      <c r="I59" s="44" t="s">
        <v>12</v>
      </c>
      <c r="J59" s="64">
        <v>138000</v>
      </c>
      <c r="K59" s="44" t="s">
        <v>349</v>
      </c>
      <c r="L59" s="44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25.5">
      <c r="A60" s="41">
        <v>5</v>
      </c>
      <c r="B60" s="41">
        <v>570</v>
      </c>
      <c r="C60" s="42" t="s">
        <v>29</v>
      </c>
      <c r="D60" s="43" t="s">
        <v>88</v>
      </c>
      <c r="E60" s="44" t="s">
        <v>42</v>
      </c>
      <c r="F60" s="43" t="s">
        <v>23</v>
      </c>
      <c r="G60" s="45" t="s">
        <v>201</v>
      </c>
      <c r="H60" s="44" t="s">
        <v>30</v>
      </c>
      <c r="I60" s="44" t="s">
        <v>93</v>
      </c>
      <c r="J60" s="64">
        <v>0</v>
      </c>
      <c r="K60" s="48" t="s">
        <v>352</v>
      </c>
      <c r="L60" s="48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ht="26.25">
      <c r="A61" s="41">
        <v>5</v>
      </c>
      <c r="B61" s="41">
        <v>580</v>
      </c>
      <c r="C61" s="42" t="s">
        <v>5</v>
      </c>
      <c r="D61" s="43" t="s">
        <v>88</v>
      </c>
      <c r="E61" s="44" t="s">
        <v>90</v>
      </c>
      <c r="F61" s="43" t="s">
        <v>10</v>
      </c>
      <c r="G61" s="69" t="str">
        <f>CHAR(139+1)</f>
        <v>Œ</v>
      </c>
      <c r="H61" s="44" t="s">
        <v>91</v>
      </c>
      <c r="I61" s="44" t="s">
        <v>15</v>
      </c>
      <c r="J61" s="64">
        <v>50000000</v>
      </c>
      <c r="K61" s="44" t="s">
        <v>361</v>
      </c>
      <c r="L61" s="44"/>
      <c r="M61" s="110">
        <f>(VALUE(MID(EVACDB3!M61,1,2)))+(VALUE(MID(EVACDB3!M61,5,2))/60)+(VALUE(MID(EVACDB3!M61,9,5))/3600)</f>
        <v>40.38131388888889</v>
      </c>
      <c r="N61" s="110">
        <f>(VALUE(MID(EVACDB3!N61,1,2)))+(VALUE(MID(EVACDB3!N61,5,2))/60)+(VALUE(MID(EVACDB3!N61,9,5))/3600)</f>
        <v>74.01401666666666</v>
      </c>
      <c r="O61" s="71"/>
      <c r="P61" s="71"/>
      <c r="Q61" s="71"/>
      <c r="R61" s="71"/>
      <c r="S61" s="71"/>
      <c r="T61" s="71"/>
      <c r="U61" s="71"/>
      <c r="V61" s="71"/>
    </row>
    <row r="62" spans="1:22" ht="64.5">
      <c r="A62" s="41">
        <v>5</v>
      </c>
      <c r="B62" s="41">
        <v>590</v>
      </c>
      <c r="C62" s="42" t="s">
        <v>5</v>
      </c>
      <c r="D62" s="43" t="s">
        <v>88</v>
      </c>
      <c r="E62" s="44" t="s">
        <v>92</v>
      </c>
      <c r="F62" s="43" t="s">
        <v>6</v>
      </c>
      <c r="G62" s="69" t="str">
        <f>CHAR(139+2)</f>
        <v></v>
      </c>
      <c r="H62" s="44" t="s">
        <v>94</v>
      </c>
      <c r="I62" s="44" t="s">
        <v>93</v>
      </c>
      <c r="J62" s="64">
        <v>8000</v>
      </c>
      <c r="K62" s="44" t="s">
        <v>348</v>
      </c>
      <c r="L62" s="44" t="s">
        <v>99</v>
      </c>
      <c r="M62" s="110">
        <f>(VALUE(MID(EVACDB3!M62,1,2)))+(VALUE(MID(EVACDB3!M62,5,2))/60)+(VALUE(MID(EVACDB3!M62,9,5))/3600)</f>
        <v>40.373691666666666</v>
      </c>
      <c r="N62" s="110">
        <f>(VALUE(MID(EVACDB3!N62,1,2)))+(VALUE(MID(EVACDB3!N62,5,2))/60)+(VALUE(MID(EVACDB3!N62,9,5))/3600)</f>
        <v>74.14821388888889</v>
      </c>
      <c r="O62" s="71"/>
      <c r="P62" s="71"/>
      <c r="Q62" s="71"/>
      <c r="R62" s="71"/>
      <c r="S62" s="71"/>
      <c r="T62" s="71"/>
      <c r="U62" s="71"/>
      <c r="V62" s="71"/>
    </row>
    <row r="63" spans="1:22" ht="39">
      <c r="A63" s="41">
        <v>5</v>
      </c>
      <c r="B63" s="41">
        <v>600</v>
      </c>
      <c r="C63" s="42" t="s">
        <v>5</v>
      </c>
      <c r="D63" s="43" t="s">
        <v>88</v>
      </c>
      <c r="E63" s="44" t="s">
        <v>92</v>
      </c>
      <c r="F63" s="43" t="s">
        <v>23</v>
      </c>
      <c r="G63" s="69" t="str">
        <f>CHAR(139+3)</f>
        <v>Ž</v>
      </c>
      <c r="H63" s="44" t="s">
        <v>353</v>
      </c>
      <c r="I63" s="44" t="s">
        <v>96</v>
      </c>
      <c r="J63" s="64">
        <v>0</v>
      </c>
      <c r="K63" s="44" t="s">
        <v>352</v>
      </c>
      <c r="L63" s="44"/>
      <c r="M63" s="110">
        <f>(VALUE(MID(EVACDB3!M63,1,2)))+(VALUE(MID(EVACDB3!M63,5,2))/60)+(VALUE(MID(EVACDB3!M63,9,5))/3600)</f>
        <v>40.373691666666666</v>
      </c>
      <c r="N63" s="110">
        <f>(VALUE(MID(EVACDB3!N63,1,2)))+(VALUE(MID(EVACDB3!N63,5,2))/60)+(VALUE(MID(EVACDB3!N63,9,5))/3600)</f>
        <v>74.14821388888889</v>
      </c>
      <c r="O63" s="71"/>
      <c r="P63" s="71"/>
      <c r="Q63" s="71"/>
      <c r="R63" s="71"/>
      <c r="S63" s="71"/>
      <c r="T63" s="71"/>
      <c r="U63" s="71"/>
      <c r="V63" s="71"/>
    </row>
    <row r="64" spans="1:22" ht="25.5">
      <c r="A64" s="41">
        <v>6</v>
      </c>
      <c r="B64" s="41">
        <v>610</v>
      </c>
      <c r="C64" s="42" t="s">
        <v>5</v>
      </c>
      <c r="D64" s="43" t="s">
        <v>97</v>
      </c>
      <c r="E64" s="44" t="s">
        <v>42</v>
      </c>
      <c r="F64" s="43" t="s">
        <v>10</v>
      </c>
      <c r="G64" s="45" t="s">
        <v>201</v>
      </c>
      <c r="H64" s="44" t="s">
        <v>68</v>
      </c>
      <c r="I64" s="44" t="s">
        <v>15</v>
      </c>
      <c r="J64" s="64">
        <v>16500000</v>
      </c>
      <c r="K64" s="44" t="s">
        <v>349</v>
      </c>
      <c r="L64" s="44"/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ht="25.5">
      <c r="A65" s="41">
        <v>6</v>
      </c>
      <c r="B65" s="41">
        <v>620</v>
      </c>
      <c r="C65" s="42" t="s">
        <v>5</v>
      </c>
      <c r="D65" s="43" t="s">
        <v>97</v>
      </c>
      <c r="E65" s="44" t="s">
        <v>42</v>
      </c>
      <c r="F65" s="43" t="s">
        <v>6</v>
      </c>
      <c r="G65" s="45" t="s">
        <v>201</v>
      </c>
      <c r="H65" s="44" t="s">
        <v>98</v>
      </c>
      <c r="I65" s="44" t="s">
        <v>93</v>
      </c>
      <c r="J65" s="64">
        <v>4000</v>
      </c>
      <c r="K65" s="44" t="s">
        <v>348</v>
      </c>
      <c r="L65" s="44" t="s">
        <v>99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ht="25.5">
      <c r="A66" s="41">
        <v>6</v>
      </c>
      <c r="B66" s="41">
        <v>630</v>
      </c>
      <c r="C66" s="42" t="s">
        <v>5</v>
      </c>
      <c r="D66" s="43" t="s">
        <v>97</v>
      </c>
      <c r="E66" s="44" t="s">
        <v>42</v>
      </c>
      <c r="F66" s="43" t="s">
        <v>25</v>
      </c>
      <c r="G66" s="45" t="s">
        <v>201</v>
      </c>
      <c r="H66" s="44" t="s">
        <v>57</v>
      </c>
      <c r="I66" s="44" t="s">
        <v>12</v>
      </c>
      <c r="J66" s="64">
        <v>70000</v>
      </c>
      <c r="K66" s="44" t="s">
        <v>348</v>
      </c>
      <c r="L66" s="44"/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25.5">
      <c r="A67" s="41">
        <v>6</v>
      </c>
      <c r="B67" s="41">
        <v>640</v>
      </c>
      <c r="C67" s="42" t="s">
        <v>5</v>
      </c>
      <c r="D67" s="43" t="s">
        <v>97</v>
      </c>
      <c r="E67" s="44" t="s">
        <v>42</v>
      </c>
      <c r="F67" s="43" t="s">
        <v>25</v>
      </c>
      <c r="G67" s="45" t="s">
        <v>201</v>
      </c>
      <c r="H67" s="44" t="s">
        <v>28</v>
      </c>
      <c r="I67" s="44" t="s">
        <v>12</v>
      </c>
      <c r="J67" s="64">
        <v>230000</v>
      </c>
      <c r="K67" s="44" t="s">
        <v>349</v>
      </c>
      <c r="L67" s="44"/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ht="25.5">
      <c r="A68" s="41">
        <v>6</v>
      </c>
      <c r="B68" s="41">
        <v>650</v>
      </c>
      <c r="C68" s="42" t="s">
        <v>5</v>
      </c>
      <c r="D68" s="43" t="s">
        <v>97</v>
      </c>
      <c r="E68" s="44" t="s">
        <v>42</v>
      </c>
      <c r="F68" s="43" t="s">
        <v>23</v>
      </c>
      <c r="G68" s="45" t="s">
        <v>201</v>
      </c>
      <c r="H68" s="44" t="s">
        <v>30</v>
      </c>
      <c r="I68" s="44" t="s">
        <v>8</v>
      </c>
      <c r="J68" s="64">
        <v>0</v>
      </c>
      <c r="K68" s="44" t="s">
        <v>352</v>
      </c>
      <c r="L68" s="44"/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ht="18">
      <c r="A69" s="41">
        <v>6</v>
      </c>
      <c r="B69" s="41">
        <v>660</v>
      </c>
      <c r="C69" s="42" t="s">
        <v>5</v>
      </c>
      <c r="D69" s="43" t="s">
        <v>97</v>
      </c>
      <c r="E69" s="44" t="s">
        <v>100</v>
      </c>
      <c r="F69" s="43" t="s">
        <v>10</v>
      </c>
      <c r="G69" s="69" t="str">
        <f>CHAR(139+1)</f>
        <v>Œ</v>
      </c>
      <c r="H69" s="44" t="s">
        <v>101</v>
      </c>
      <c r="I69" s="44" t="s">
        <v>12</v>
      </c>
      <c r="J69" s="64">
        <v>500000</v>
      </c>
      <c r="K69" s="44" t="s">
        <v>349</v>
      </c>
      <c r="L69" s="44"/>
      <c r="M69" s="110">
        <f>(VALUE(MID(EVACDB3!M69,1,2)))+(VALUE(MID(EVACDB3!M69,5,2))/60)+(VALUE(MID(EVACDB3!M69,9,5))/3600)</f>
        <v>40.36580277777778</v>
      </c>
      <c r="N69" s="110">
        <f>(VALUE(MID(EVACDB3!N69,1,2)))+(VALUE(MID(EVACDB3!N69,5,2))/60)+(VALUE(MID(EVACDB3!N69,9,5))/3600)</f>
        <v>73.97553888888889</v>
      </c>
      <c r="O69" s="71"/>
      <c r="P69" s="71"/>
      <c r="Q69" s="71"/>
      <c r="R69" s="71"/>
      <c r="S69" s="71"/>
      <c r="T69" s="71"/>
      <c r="U69" s="71"/>
      <c r="V69" s="71"/>
    </row>
    <row r="70" spans="1:22" ht="64.5">
      <c r="A70" s="41">
        <v>6</v>
      </c>
      <c r="B70" s="41">
        <v>670</v>
      </c>
      <c r="C70" s="42" t="s">
        <v>5</v>
      </c>
      <c r="D70" s="43" t="s">
        <v>97</v>
      </c>
      <c r="E70" s="44" t="s">
        <v>100</v>
      </c>
      <c r="F70" s="43" t="s">
        <v>23</v>
      </c>
      <c r="G70" s="69" t="str">
        <f>CHAR(139+1)</f>
        <v>Œ</v>
      </c>
      <c r="H70" s="44" t="s">
        <v>102</v>
      </c>
      <c r="I70" s="61" t="s">
        <v>8</v>
      </c>
      <c r="J70" s="66">
        <v>0</v>
      </c>
      <c r="K70" s="44" t="s">
        <v>352</v>
      </c>
      <c r="L70" s="44"/>
      <c r="M70" s="110">
        <f>(VALUE(MID(EVACDB3!M70,1,2)))+(VALUE(MID(EVACDB3!M70,5,2))/60)+(VALUE(MID(EVACDB3!M70,9,5))/3600)</f>
        <v>40.36580277777778</v>
      </c>
      <c r="N70" s="110">
        <f>(VALUE(MID(EVACDB3!N70,1,2)))+(VALUE(MID(EVACDB3!N70,5,2))/60)+(VALUE(MID(EVACDB3!N70,9,5))/3600)</f>
        <v>73.97553888888889</v>
      </c>
      <c r="O70" s="71"/>
      <c r="P70" s="71"/>
      <c r="Q70" s="71"/>
      <c r="R70" s="71"/>
      <c r="S70" s="71"/>
      <c r="T70" s="71"/>
      <c r="U70" s="71"/>
      <c r="V70" s="71"/>
    </row>
    <row r="71" spans="1:22" ht="26.25">
      <c r="A71" s="41">
        <v>6</v>
      </c>
      <c r="B71" s="41">
        <v>680</v>
      </c>
      <c r="C71" s="42" t="s">
        <v>5</v>
      </c>
      <c r="D71" s="43" t="s">
        <v>97</v>
      </c>
      <c r="E71" s="44" t="s">
        <v>103</v>
      </c>
      <c r="F71" s="43" t="s">
        <v>10</v>
      </c>
      <c r="G71" s="69" t="str">
        <f>CHAR(139+2)</f>
        <v></v>
      </c>
      <c r="H71" s="44" t="s">
        <v>43</v>
      </c>
      <c r="I71" s="61" t="s">
        <v>8</v>
      </c>
      <c r="J71" s="66">
        <v>6000</v>
      </c>
      <c r="K71" s="44" t="s">
        <v>349</v>
      </c>
      <c r="L71" s="44"/>
      <c r="M71" s="110">
        <f>(VALUE(MID(EVACDB3!M71,1,2)))+(VALUE(MID(EVACDB3!M71,5,2))/60)+(VALUE(MID(EVACDB3!M71,9,5))/3600)</f>
        <v>40.34078055555556</v>
      </c>
      <c r="N71" s="110">
        <f>(VALUE(MID(EVACDB3!N71,1,2)))+(VALUE(MID(EVACDB3!N71,5,2))/60)+(VALUE(MID(EVACDB3!N71,9,5))/3600)</f>
        <v>74.05669166666667</v>
      </c>
      <c r="O71" s="71"/>
      <c r="P71" s="71"/>
      <c r="Q71" s="71"/>
      <c r="R71" s="71"/>
      <c r="S71" s="71"/>
      <c r="T71" s="71"/>
      <c r="U71" s="71"/>
      <c r="V71" s="71"/>
    </row>
    <row r="72" spans="1:22" ht="26.25">
      <c r="A72" s="41">
        <v>6</v>
      </c>
      <c r="B72" s="41">
        <v>690</v>
      </c>
      <c r="C72" s="42" t="s">
        <v>5</v>
      </c>
      <c r="D72" s="43" t="s">
        <v>97</v>
      </c>
      <c r="E72" s="44" t="s">
        <v>103</v>
      </c>
      <c r="F72" s="43" t="s">
        <v>6</v>
      </c>
      <c r="G72" s="69" t="str">
        <f>CHAR(139+2)</f>
        <v></v>
      </c>
      <c r="H72" s="44" t="s">
        <v>60</v>
      </c>
      <c r="I72" s="44" t="s">
        <v>93</v>
      </c>
      <c r="J72" s="64">
        <v>2000</v>
      </c>
      <c r="K72" s="44" t="s">
        <v>348</v>
      </c>
      <c r="L72" s="44" t="s">
        <v>99</v>
      </c>
      <c r="M72" s="110">
        <f>(VALUE(MID(EVACDB3!M72,1,2)))+(VALUE(MID(EVACDB3!M72,5,2))/60)+(VALUE(MID(EVACDB3!M72,9,5))/3600)</f>
        <v>40.34078055555556</v>
      </c>
      <c r="N72" s="110">
        <f>(VALUE(MID(EVACDB3!N72,1,2)))+(VALUE(MID(EVACDB3!N72,5,2))/60)+(VALUE(MID(EVACDB3!N72,9,5))/3600)</f>
        <v>74.05669166666667</v>
      </c>
      <c r="O72" s="71"/>
      <c r="P72" s="71"/>
      <c r="Q72" s="71"/>
      <c r="R72" s="71"/>
      <c r="S72" s="71"/>
      <c r="T72" s="71"/>
      <c r="U72" s="71"/>
      <c r="V72" s="71"/>
    </row>
    <row r="73" spans="1:22" ht="51.75">
      <c r="A73" s="41">
        <v>6</v>
      </c>
      <c r="B73" s="41">
        <v>700</v>
      </c>
      <c r="C73" s="42" t="s">
        <v>5</v>
      </c>
      <c r="D73" s="43" t="s">
        <v>97</v>
      </c>
      <c r="E73" s="44" t="s">
        <v>104</v>
      </c>
      <c r="F73" s="43" t="s">
        <v>10</v>
      </c>
      <c r="G73" s="69" t="str">
        <f>CHAR(139+3)</f>
        <v>Ž</v>
      </c>
      <c r="H73" s="44" t="s">
        <v>105</v>
      </c>
      <c r="I73" s="44" t="s">
        <v>15</v>
      </c>
      <c r="J73" s="64">
        <v>30000000</v>
      </c>
      <c r="K73" s="44" t="s">
        <v>362</v>
      </c>
      <c r="L73" s="44"/>
      <c r="M73" s="110">
        <f>(VALUE(MID(EVACDB3!M73,1,2)))+(VALUE(MID(EVACDB3!M73,5,2))/60)+(VALUE(MID(EVACDB3!M73,9,5))/3600)</f>
        <v>40.337494444444445</v>
      </c>
      <c r="N73" s="110">
        <f>(VALUE(MID(EVACDB3!N73,1,2)))+(VALUE(MID(EVACDB3!N73,5,2))/60)+(VALUE(MID(EVACDB3!N73,9,5))/3600)</f>
        <v>74.04893055555556</v>
      </c>
      <c r="O73" s="110">
        <f>(VALUE(MID(EVACDB3!O73,1,2)))+(VALUE(MID(EVACDB3!O73,5,2))/60)+(VALUE(MID(EVACDB3!O73,9,5))/3600)</f>
        <v>40.33818611111111</v>
      </c>
      <c r="P73" s="110">
        <f>(VALUE(MID(EVACDB3!P73,1,2)))+(VALUE(MID(EVACDB3!P73,5,2))/60)+(VALUE(MID(EVACDB3!P73,9,5))/3600)</f>
        <v>74.06370833333332</v>
      </c>
      <c r="Q73" s="110">
        <f>(VALUE(MID(EVACDB3!Q73,1,2)))+(VALUE(MID(EVACDB3!Q73,5,2))/60)+(VALUE(MID(EVACDB3!Q73,9,5))/3600)</f>
        <v>40.335908333333336</v>
      </c>
      <c r="R73" s="110">
        <f>(VALUE(MID(EVACDB3!R73,1,2)))+(VALUE(MID(EVACDB3!R73,5,2))/60)+(VALUE(MID(EVACDB3!R73,9,5))/3600)</f>
        <v>74.05459722222221</v>
      </c>
      <c r="S73" s="71"/>
      <c r="T73" s="71"/>
      <c r="U73" s="71"/>
      <c r="V73" s="71"/>
    </row>
    <row r="74" spans="1:22" ht="51.75">
      <c r="A74" s="41">
        <v>6</v>
      </c>
      <c r="B74" s="41">
        <v>710</v>
      </c>
      <c r="C74" s="42" t="s">
        <v>5</v>
      </c>
      <c r="D74" s="43" t="s">
        <v>97</v>
      </c>
      <c r="E74" s="44" t="s">
        <v>104</v>
      </c>
      <c r="F74" s="43" t="s">
        <v>23</v>
      </c>
      <c r="G74" s="69" t="str">
        <f>CHAR(139+3)</f>
        <v>Ž</v>
      </c>
      <c r="H74" s="44" t="s">
        <v>180</v>
      </c>
      <c r="I74" s="43" t="s">
        <v>12</v>
      </c>
      <c r="J74" s="72">
        <v>0</v>
      </c>
      <c r="K74" s="44" t="s">
        <v>363</v>
      </c>
      <c r="L74" s="44"/>
      <c r="M74" s="110">
        <f>(VALUE(MID(EVACDB3!M74,1,2)))+(VALUE(MID(EVACDB3!M74,5,2))/60)+(VALUE(MID(EVACDB3!M74,9,5))/3600)</f>
        <v>40.337494444444445</v>
      </c>
      <c r="N74" s="110">
        <f>(VALUE(MID(EVACDB3!N74,1,2)))+(VALUE(MID(EVACDB3!N74,5,2))/60)+(VALUE(MID(EVACDB3!N74,9,5))/3600)</f>
        <v>74.04893055555556</v>
      </c>
      <c r="O74" s="110">
        <f>(VALUE(MID(EVACDB3!O74,1,2)))+(VALUE(MID(EVACDB3!O74,5,2))/60)+(VALUE(MID(EVACDB3!O74,9,5))/3600)</f>
        <v>40.33818611111111</v>
      </c>
      <c r="P74" s="110">
        <f>(VALUE(MID(EVACDB3!P74,1,2)))+(VALUE(MID(EVACDB3!P74,5,2))/60)+(VALUE(MID(EVACDB3!P74,9,5))/3600)</f>
        <v>74.06370833333332</v>
      </c>
      <c r="Q74" s="110">
        <f>(VALUE(MID(EVACDB3!Q74,1,2)))+(VALUE(MID(EVACDB3!Q74,5,2))/60)+(VALUE(MID(EVACDB3!Q74,9,5))/3600)</f>
        <v>40.335908333333336</v>
      </c>
      <c r="R74" s="110">
        <f>(VALUE(MID(EVACDB3!R74,1,2)))+(VALUE(MID(EVACDB3!R74,5,2))/60)+(VALUE(MID(EVACDB3!R74,9,5))/3600)</f>
        <v>74.05459722222221</v>
      </c>
      <c r="S74" s="71"/>
      <c r="T74" s="71"/>
      <c r="U74" s="71"/>
      <c r="V74" s="71"/>
    </row>
    <row r="75" spans="1:22" ht="64.5">
      <c r="A75" s="41">
        <v>6</v>
      </c>
      <c r="B75" s="41">
        <v>720</v>
      </c>
      <c r="C75" s="42" t="s">
        <v>5</v>
      </c>
      <c r="D75" s="43" t="s">
        <v>97</v>
      </c>
      <c r="E75" s="44" t="s">
        <v>104</v>
      </c>
      <c r="F75" s="43" t="s">
        <v>6</v>
      </c>
      <c r="G75" s="69" t="str">
        <f>CHAR(139+3)</f>
        <v>Ž</v>
      </c>
      <c r="H75" s="44" t="s">
        <v>106</v>
      </c>
      <c r="I75" s="43" t="s">
        <v>93</v>
      </c>
      <c r="J75" s="74">
        <v>2000</v>
      </c>
      <c r="K75" s="44" t="s">
        <v>348</v>
      </c>
      <c r="L75" s="44"/>
      <c r="M75" s="110">
        <f>(VALUE(MID(EVACDB3!M75,1,2)))+(VALUE(MID(EVACDB3!M75,5,2))/60)+(VALUE(MID(EVACDB3!M75,9,5))/3600)</f>
        <v>40.337494444444445</v>
      </c>
      <c r="N75" s="110">
        <f>(VALUE(MID(EVACDB3!N75,1,2)))+(VALUE(MID(EVACDB3!N75,5,2))/60)+(VALUE(MID(EVACDB3!N75,9,5))/3600)</f>
        <v>74.04893055555556</v>
      </c>
      <c r="O75" s="110">
        <f>(VALUE(MID(EVACDB3!O75,1,2)))+(VALUE(MID(EVACDB3!O75,5,2))/60)+(VALUE(MID(EVACDB3!O75,9,5))/3600)</f>
        <v>40.33818611111111</v>
      </c>
      <c r="P75" s="110">
        <f>(VALUE(MID(EVACDB3!P75,1,2)))+(VALUE(MID(EVACDB3!P75,5,2))/60)+(VALUE(MID(EVACDB3!P75,9,5))/3600)</f>
        <v>74.06370833333332</v>
      </c>
      <c r="Q75" s="110">
        <f>(VALUE(MID(EVACDB3!Q75,1,2)))+(VALUE(MID(EVACDB3!Q75,5,2))/60)+(VALUE(MID(EVACDB3!Q75,9,5))/3600)</f>
        <v>40.335908333333336</v>
      </c>
      <c r="R75" s="110">
        <f>(VALUE(MID(EVACDB3!R75,1,2)))+(VALUE(MID(EVACDB3!R75,5,2))/60)+(VALUE(MID(EVACDB3!R75,9,5))/3600)</f>
        <v>74.05459722222221</v>
      </c>
      <c r="S75" s="71"/>
      <c r="T75" s="71"/>
      <c r="U75" s="71"/>
      <c r="V75" s="71"/>
    </row>
    <row r="76" spans="1:22" ht="64.5">
      <c r="A76" s="41">
        <v>6</v>
      </c>
      <c r="B76" s="41">
        <v>730</v>
      </c>
      <c r="C76" s="42" t="s">
        <v>5</v>
      </c>
      <c r="D76" s="43" t="s">
        <v>97</v>
      </c>
      <c r="E76" s="44" t="s">
        <v>104</v>
      </c>
      <c r="F76" s="43" t="s">
        <v>6</v>
      </c>
      <c r="G76" s="69" t="str">
        <f>CHAR(139+3)</f>
        <v>Ž</v>
      </c>
      <c r="H76" s="44" t="s">
        <v>107</v>
      </c>
      <c r="I76" s="43" t="s">
        <v>15</v>
      </c>
      <c r="J76" s="72">
        <v>1900000</v>
      </c>
      <c r="K76" s="44" t="s">
        <v>348</v>
      </c>
      <c r="L76" s="44"/>
      <c r="M76" s="110">
        <f>(VALUE(MID(EVACDB3!M76,1,2)))+(VALUE(MID(EVACDB3!M76,5,2))/60)+(VALUE(MID(EVACDB3!M76,9,5))/3600)</f>
        <v>40.337494444444445</v>
      </c>
      <c r="N76" s="110">
        <f>(VALUE(MID(EVACDB3!N76,1,2)))+(VALUE(MID(EVACDB3!N76,5,2))/60)+(VALUE(MID(EVACDB3!N76,9,5))/3600)</f>
        <v>74.04893055555556</v>
      </c>
      <c r="O76" s="110">
        <f>(VALUE(MID(EVACDB3!O76,1,2)))+(VALUE(MID(EVACDB3!O76,5,2))/60)+(VALUE(MID(EVACDB3!O76,9,5))/3600)</f>
        <v>40.33818611111111</v>
      </c>
      <c r="P76" s="110">
        <f>(VALUE(MID(EVACDB3!P76,1,2)))+(VALUE(MID(EVACDB3!P76,5,2))/60)+(VALUE(MID(EVACDB3!P76,9,5))/3600)</f>
        <v>74.06370833333332</v>
      </c>
      <c r="Q76" s="110">
        <f>(VALUE(MID(EVACDB3!Q76,1,2)))+(VALUE(MID(EVACDB3!Q76,5,2))/60)+(VALUE(MID(EVACDB3!Q76,9,5))/3600)</f>
        <v>40.335908333333336</v>
      </c>
      <c r="R76" s="110">
        <f>(VALUE(MID(EVACDB3!R76,1,2)))+(VALUE(MID(EVACDB3!R76,5,2))/60)+(VALUE(MID(EVACDB3!R76,9,5))/3600)</f>
        <v>74.05459722222221</v>
      </c>
      <c r="S76" s="71"/>
      <c r="T76" s="71"/>
      <c r="U76" s="71"/>
      <c r="V76" s="71"/>
    </row>
    <row r="77" spans="1:22" ht="77.25">
      <c r="A77" s="41">
        <v>6</v>
      </c>
      <c r="B77" s="41">
        <v>740</v>
      </c>
      <c r="C77" s="42" t="s">
        <v>5</v>
      </c>
      <c r="D77" s="43" t="s">
        <v>97</v>
      </c>
      <c r="E77" s="44" t="s">
        <v>108</v>
      </c>
      <c r="F77" s="43" t="s">
        <v>10</v>
      </c>
      <c r="G77" s="69" t="str">
        <f>CHAR(139+4)</f>
        <v></v>
      </c>
      <c r="H77" s="44" t="s">
        <v>109</v>
      </c>
      <c r="I77" s="43" t="s">
        <v>12</v>
      </c>
      <c r="J77" s="72">
        <v>198000</v>
      </c>
      <c r="K77" s="44" t="s">
        <v>351</v>
      </c>
      <c r="L77" s="44"/>
      <c r="M77" s="110">
        <f>(VALUE(MID(EVACDB3!M77,1,2)))+(VALUE(MID(EVACDB3!M77,5,2))/60)+(VALUE(MID(EVACDB3!M77,9,5))/3600)</f>
        <v>40.336511111111115</v>
      </c>
      <c r="N77" s="110">
        <f>(VALUE(MID(EVACDB3!N77,1,2)))+(VALUE(MID(EVACDB3!N77,5,2))/60)+(VALUE(MID(EVACDB3!N77,9,5))/3600)</f>
        <v>74.10256666666666</v>
      </c>
      <c r="O77" s="71"/>
      <c r="P77" s="71"/>
      <c r="Q77" s="71"/>
      <c r="R77" s="71"/>
      <c r="S77" s="71"/>
      <c r="T77" s="71"/>
      <c r="U77" s="71"/>
      <c r="V77" s="71"/>
    </row>
    <row r="78" spans="1:22" ht="26.25">
      <c r="A78" s="41">
        <v>6</v>
      </c>
      <c r="B78" s="41">
        <v>750</v>
      </c>
      <c r="C78" s="42" t="s">
        <v>5</v>
      </c>
      <c r="D78" s="43" t="s">
        <v>97</v>
      </c>
      <c r="E78" s="44" t="s">
        <v>108</v>
      </c>
      <c r="F78" s="43" t="s">
        <v>6</v>
      </c>
      <c r="G78" s="69" t="str">
        <f>CHAR(139+4)</f>
        <v></v>
      </c>
      <c r="H78" s="44" t="s">
        <v>167</v>
      </c>
      <c r="I78" s="43" t="s">
        <v>93</v>
      </c>
      <c r="J78" s="72">
        <v>5000</v>
      </c>
      <c r="K78" s="44" t="s">
        <v>351</v>
      </c>
      <c r="L78" s="44" t="s">
        <v>99</v>
      </c>
      <c r="M78" s="110">
        <f>(VALUE(MID(EVACDB3!M78,1,2)))+(VALUE(MID(EVACDB3!M78,5,2))/60)+(VALUE(MID(EVACDB3!M78,9,5))/3600)</f>
        <v>40.336511111111115</v>
      </c>
      <c r="N78" s="110">
        <f>(VALUE(MID(EVACDB3!N78,1,2)))+(VALUE(MID(EVACDB3!N78,5,2))/60)+(VALUE(MID(EVACDB3!N78,9,5))/3600)</f>
        <v>74.10256666666666</v>
      </c>
      <c r="O78" s="71"/>
      <c r="P78" s="71"/>
      <c r="Q78" s="71"/>
      <c r="R78" s="71"/>
      <c r="S78" s="71"/>
      <c r="T78" s="71"/>
      <c r="U78" s="71"/>
      <c r="V78" s="71"/>
    </row>
    <row r="79" spans="1:22" ht="39">
      <c r="A79" s="41">
        <v>6</v>
      </c>
      <c r="B79" s="41">
        <v>760</v>
      </c>
      <c r="C79" s="42" t="s">
        <v>5</v>
      </c>
      <c r="D79" s="43" t="s">
        <v>97</v>
      </c>
      <c r="E79" s="44" t="s">
        <v>166</v>
      </c>
      <c r="F79" s="43" t="s">
        <v>23</v>
      </c>
      <c r="G79" s="69" t="str">
        <f>CHAR(139+4)</f>
        <v></v>
      </c>
      <c r="H79" s="44" t="s">
        <v>353</v>
      </c>
      <c r="I79" s="43" t="s">
        <v>96</v>
      </c>
      <c r="J79" s="72">
        <v>0</v>
      </c>
      <c r="K79" s="44" t="s">
        <v>364</v>
      </c>
      <c r="L79" s="44"/>
      <c r="M79" s="110">
        <f>(VALUE(MID(EVACDB3!M79,1,2)))+(VALUE(MID(EVACDB3!M79,5,2))/60)+(VALUE(MID(EVACDB3!M79,9,5))/3600)</f>
        <v>40.336511111111115</v>
      </c>
      <c r="N79" s="110">
        <f>(VALUE(MID(EVACDB3!N79,1,2)))+(VALUE(MID(EVACDB3!N79,5,2))/60)+(VALUE(MID(EVACDB3!N79,9,5))/3600)</f>
        <v>74.10256666666666</v>
      </c>
      <c r="O79" s="71"/>
      <c r="P79" s="71"/>
      <c r="Q79" s="71"/>
      <c r="R79" s="71"/>
      <c r="S79" s="71"/>
      <c r="T79" s="71"/>
      <c r="U79" s="71"/>
      <c r="V79" s="71"/>
    </row>
    <row r="80" spans="1:22" ht="25.5">
      <c r="A80" s="41">
        <v>7</v>
      </c>
      <c r="B80" s="41">
        <v>770</v>
      </c>
      <c r="C80" s="42" t="s">
        <v>5</v>
      </c>
      <c r="D80" s="43" t="s">
        <v>111</v>
      </c>
      <c r="E80" s="44" t="s">
        <v>42</v>
      </c>
      <c r="F80" s="43" t="s">
        <v>10</v>
      </c>
      <c r="G80" s="45" t="s">
        <v>201</v>
      </c>
      <c r="H80" s="44" t="s">
        <v>68</v>
      </c>
      <c r="I80" s="44" t="s">
        <v>15</v>
      </c>
      <c r="J80" s="64">
        <v>14000000</v>
      </c>
      <c r="K80" s="44" t="s">
        <v>351</v>
      </c>
      <c r="L80" s="44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25.5">
      <c r="A81" s="41">
        <v>7</v>
      </c>
      <c r="B81" s="41">
        <v>780</v>
      </c>
      <c r="C81" s="42" t="s">
        <v>5</v>
      </c>
      <c r="D81" s="43" t="s">
        <v>111</v>
      </c>
      <c r="E81" s="44" t="s">
        <v>42</v>
      </c>
      <c r="F81" s="43" t="s">
        <v>10</v>
      </c>
      <c r="G81" s="45" t="s">
        <v>201</v>
      </c>
      <c r="H81" s="44" t="s">
        <v>43</v>
      </c>
      <c r="I81" s="44" t="s">
        <v>8</v>
      </c>
      <c r="J81" s="64">
        <v>5000</v>
      </c>
      <c r="K81" s="44" t="s">
        <v>359</v>
      </c>
      <c r="L81" s="44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25.5">
      <c r="A82" s="41">
        <v>7</v>
      </c>
      <c r="B82" s="41">
        <v>790</v>
      </c>
      <c r="C82" s="42" t="s">
        <v>5</v>
      </c>
      <c r="D82" s="43" t="s">
        <v>111</v>
      </c>
      <c r="E82" s="44" t="s">
        <v>42</v>
      </c>
      <c r="F82" s="43" t="s">
        <v>6</v>
      </c>
      <c r="G82" s="45" t="s">
        <v>201</v>
      </c>
      <c r="H82" s="44" t="s">
        <v>60</v>
      </c>
      <c r="I82" s="44" t="s">
        <v>93</v>
      </c>
      <c r="J82" s="67">
        <v>2000</v>
      </c>
      <c r="K82" s="44" t="s">
        <v>348</v>
      </c>
      <c r="L82" s="44" t="s">
        <v>99</v>
      </c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ht="25.5">
      <c r="A83" s="41">
        <v>7</v>
      </c>
      <c r="B83" s="41">
        <v>800</v>
      </c>
      <c r="C83" s="42" t="s">
        <v>5</v>
      </c>
      <c r="D83" s="43" t="s">
        <v>111</v>
      </c>
      <c r="E83" s="44" t="s">
        <v>42</v>
      </c>
      <c r="F83" s="43" t="s">
        <v>6</v>
      </c>
      <c r="G83" s="45" t="s">
        <v>201</v>
      </c>
      <c r="H83" s="44" t="s">
        <v>69</v>
      </c>
      <c r="I83" s="44" t="s">
        <v>93</v>
      </c>
      <c r="J83" s="64">
        <v>4000</v>
      </c>
      <c r="K83" s="44" t="s">
        <v>348</v>
      </c>
      <c r="L83" s="44" t="s">
        <v>99</v>
      </c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25.5">
      <c r="A84" s="41">
        <v>7</v>
      </c>
      <c r="B84" s="41">
        <v>810</v>
      </c>
      <c r="C84" s="42" t="s">
        <v>5</v>
      </c>
      <c r="D84" s="43" t="s">
        <v>111</v>
      </c>
      <c r="E84" s="44" t="s">
        <v>42</v>
      </c>
      <c r="F84" s="43" t="s">
        <v>25</v>
      </c>
      <c r="G84" s="45" t="s">
        <v>201</v>
      </c>
      <c r="H84" s="44" t="s">
        <v>57</v>
      </c>
      <c r="I84" s="44" t="s">
        <v>12</v>
      </c>
      <c r="J84" s="64">
        <v>98000</v>
      </c>
      <c r="K84" s="44" t="s">
        <v>351</v>
      </c>
      <c r="L84" s="44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25.5">
      <c r="A85" s="41">
        <v>7</v>
      </c>
      <c r="B85" s="41">
        <v>820</v>
      </c>
      <c r="C85" s="42" t="s">
        <v>5</v>
      </c>
      <c r="D85" s="43" t="s">
        <v>111</v>
      </c>
      <c r="E85" s="44" t="s">
        <v>42</v>
      </c>
      <c r="F85" s="43" t="s">
        <v>25</v>
      </c>
      <c r="G85" s="45" t="s">
        <v>201</v>
      </c>
      <c r="H85" s="44" t="s">
        <v>28</v>
      </c>
      <c r="I85" s="44" t="s">
        <v>12</v>
      </c>
      <c r="J85" s="64">
        <v>322000</v>
      </c>
      <c r="K85" s="44" t="s">
        <v>351</v>
      </c>
      <c r="L85" s="44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25.5">
      <c r="A86" s="41">
        <v>7</v>
      </c>
      <c r="B86" s="41">
        <v>830</v>
      </c>
      <c r="C86" s="42" t="s">
        <v>5</v>
      </c>
      <c r="D86" s="43" t="s">
        <v>111</v>
      </c>
      <c r="E86" s="44" t="s">
        <v>42</v>
      </c>
      <c r="F86" s="43" t="s">
        <v>23</v>
      </c>
      <c r="G86" s="45" t="s">
        <v>201</v>
      </c>
      <c r="H86" s="44" t="s">
        <v>30</v>
      </c>
      <c r="I86" s="44" t="s">
        <v>8</v>
      </c>
      <c r="J86" s="64">
        <v>0</v>
      </c>
      <c r="K86" s="44" t="s">
        <v>352</v>
      </c>
      <c r="L86" s="44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39">
      <c r="A87" s="41">
        <v>7</v>
      </c>
      <c r="B87" s="41">
        <v>840</v>
      </c>
      <c r="C87" s="42" t="s">
        <v>5</v>
      </c>
      <c r="D87" s="43" t="s">
        <v>111</v>
      </c>
      <c r="E87" s="44" t="s">
        <v>112</v>
      </c>
      <c r="F87" s="43" t="s">
        <v>10</v>
      </c>
      <c r="G87" s="69" t="str">
        <f>CHAR(139+1)</f>
        <v>Œ</v>
      </c>
      <c r="H87" s="44" t="s">
        <v>184</v>
      </c>
      <c r="I87" s="44" t="s">
        <v>8</v>
      </c>
      <c r="J87" s="64">
        <v>30000</v>
      </c>
      <c r="K87" s="44" t="s">
        <v>351</v>
      </c>
      <c r="L87" s="44"/>
      <c r="M87" s="110">
        <f>(VALUE(MID(EVACDB3!M87,1,2)))+(VALUE(MID(EVACDB3!M87,5,2))/60)+(VALUE(MID(EVACDB3!M87,9,5))/3600)</f>
        <v>40.31341111111111</v>
      </c>
      <c r="N87" s="110">
        <f>(VALUE(MID(EVACDB3!N87,1,2)))+(VALUE(MID(EVACDB3!N87,5,2))/60)+(VALUE(MID(EVACDB3!N87,9,5))/3600)</f>
        <v>73.98098611111111</v>
      </c>
      <c r="O87" s="71"/>
      <c r="P87" s="71"/>
      <c r="Q87" s="71"/>
      <c r="R87" s="71"/>
      <c r="S87" s="71"/>
      <c r="T87" s="71"/>
      <c r="U87" s="71"/>
      <c r="V87" s="71"/>
    </row>
    <row r="88" spans="1:22" ht="39">
      <c r="A88" s="41">
        <v>7</v>
      </c>
      <c r="B88" s="41">
        <v>850</v>
      </c>
      <c r="C88" s="42" t="s">
        <v>5</v>
      </c>
      <c r="D88" s="43" t="s">
        <v>111</v>
      </c>
      <c r="E88" s="44" t="s">
        <v>181</v>
      </c>
      <c r="F88" s="43" t="s">
        <v>6</v>
      </c>
      <c r="G88" s="69" t="str">
        <f>CHAR(139+2)</f>
        <v></v>
      </c>
      <c r="H88" s="43" t="s">
        <v>113</v>
      </c>
      <c r="I88" s="44" t="s">
        <v>93</v>
      </c>
      <c r="J88" s="64">
        <v>500</v>
      </c>
      <c r="K88" s="44" t="s">
        <v>348</v>
      </c>
      <c r="L88" s="44" t="s">
        <v>99</v>
      </c>
      <c r="M88" s="110">
        <f>(VALUE(MID(EVACDB3!M88,1,2)))+(VALUE(MID(EVACDB3!M88,5,2))/60)+(VALUE(MID(EVACDB3!M88,9,5))/3600)</f>
        <v>40.31323333333333</v>
      </c>
      <c r="N88" s="110">
        <f>(VALUE(MID(EVACDB3!N88,1,2)))+(VALUE(MID(EVACDB3!N88,5,2))/60)+(VALUE(MID(EVACDB3!N88,9,5))/3600)</f>
        <v>73.98591388888889</v>
      </c>
      <c r="O88" s="71"/>
      <c r="P88" s="71"/>
      <c r="Q88" s="71"/>
      <c r="R88" s="71"/>
      <c r="S88" s="71"/>
      <c r="T88" s="71"/>
      <c r="U88" s="71"/>
      <c r="V88" s="71"/>
    </row>
    <row r="89" spans="1:22" ht="64.5">
      <c r="A89" s="41">
        <v>7</v>
      </c>
      <c r="B89" s="41">
        <v>860</v>
      </c>
      <c r="C89" s="42" t="s">
        <v>5</v>
      </c>
      <c r="D89" s="43" t="s">
        <v>111</v>
      </c>
      <c r="E89" s="44" t="s">
        <v>182</v>
      </c>
      <c r="F89" s="43" t="s">
        <v>6</v>
      </c>
      <c r="G89" s="69" t="str">
        <f>CHAR(139+2)</f>
        <v></v>
      </c>
      <c r="H89" s="44" t="s">
        <v>183</v>
      </c>
      <c r="I89" s="44" t="s">
        <v>93</v>
      </c>
      <c r="J89" s="64">
        <v>0</v>
      </c>
      <c r="K89" s="44" t="s">
        <v>348</v>
      </c>
      <c r="L89" s="44"/>
      <c r="M89" s="110">
        <f>(VALUE(MID(EVACDB3!M89,1,2)))+(VALUE(MID(EVACDB3!M89,5,2))/60)+(VALUE(MID(EVACDB3!M89,9,5))/3600)</f>
        <v>40.31323333333333</v>
      </c>
      <c r="N89" s="110">
        <f>(VALUE(MID(EVACDB3!N89,1,2)))+(VALUE(MID(EVACDB3!N89,5,2))/60)+(VALUE(MID(EVACDB3!N89,9,5))/3600)</f>
        <v>73.98591388888889</v>
      </c>
      <c r="O89" s="71"/>
      <c r="P89" s="71"/>
      <c r="Q89" s="71"/>
      <c r="R89" s="71"/>
      <c r="S89" s="71"/>
      <c r="T89" s="71"/>
      <c r="U89" s="71"/>
      <c r="V89" s="71"/>
    </row>
    <row r="90" spans="1:22" ht="51.75">
      <c r="A90" s="41">
        <v>7</v>
      </c>
      <c r="B90" s="41">
        <v>870</v>
      </c>
      <c r="C90" s="42" t="s">
        <v>5</v>
      </c>
      <c r="D90" s="43" t="s">
        <v>111</v>
      </c>
      <c r="E90" s="44" t="s">
        <v>114</v>
      </c>
      <c r="F90" s="43" t="s">
        <v>10</v>
      </c>
      <c r="G90" s="69" t="str">
        <f>CHAR(139+3)</f>
        <v>Ž</v>
      </c>
      <c r="H90" s="44" t="s">
        <v>115</v>
      </c>
      <c r="I90" s="44" t="s">
        <v>15</v>
      </c>
      <c r="J90" s="64">
        <v>44000</v>
      </c>
      <c r="K90" s="44" t="s">
        <v>351</v>
      </c>
      <c r="L90" s="44"/>
      <c r="M90" s="110">
        <f>(VALUE(MID(EVACDB3!M90,1,2)))+(VALUE(MID(EVACDB3!M90,5,2))/60)+(VALUE(MID(EVACDB3!M90,9,5))/3600)</f>
        <v>40.31251666666667</v>
      </c>
      <c r="N90" s="110">
        <f>(VALUE(MID(EVACDB3!N90,1,2)))+(VALUE(MID(EVACDB3!N90,5,2))/60)+(VALUE(MID(EVACDB3!N90,9,5))/3600)</f>
        <v>73.9867888888889</v>
      </c>
      <c r="O90" s="71"/>
      <c r="P90" s="71"/>
      <c r="Q90" s="71"/>
      <c r="R90" s="71"/>
      <c r="S90" s="71"/>
      <c r="T90" s="71"/>
      <c r="U90" s="71"/>
      <c r="V90" s="71"/>
    </row>
    <row r="91" spans="1:22" ht="102.75">
      <c r="A91" s="41">
        <v>7</v>
      </c>
      <c r="B91" s="41">
        <v>880</v>
      </c>
      <c r="C91" s="42" t="s">
        <v>5</v>
      </c>
      <c r="D91" s="43" t="s">
        <v>111</v>
      </c>
      <c r="E91" s="44" t="s">
        <v>116</v>
      </c>
      <c r="F91" s="43" t="s">
        <v>6</v>
      </c>
      <c r="G91" s="69" t="str">
        <f>CHAR(139+5)</f>
        <v></v>
      </c>
      <c r="H91" s="44" t="s">
        <v>168</v>
      </c>
      <c r="I91" s="44" t="s">
        <v>93</v>
      </c>
      <c r="J91" s="64">
        <v>3000</v>
      </c>
      <c r="K91" s="44" t="s">
        <v>348</v>
      </c>
      <c r="L91" s="44" t="s">
        <v>99</v>
      </c>
      <c r="M91" s="110">
        <f>(VALUE(MID(EVACDB3!M91,1,2)))+(VALUE(MID(EVACDB3!M91,5,2))/60)+(VALUE(MID(EVACDB3!M91,9,5))/3600)</f>
        <v>40.306036111111105</v>
      </c>
      <c r="N91" s="110">
        <f>(VALUE(MID(EVACDB3!N91,1,2)))+(VALUE(MID(EVACDB3!N91,5,2))/60)+(VALUE(MID(EVACDB3!N91,9,5))/3600)</f>
        <v>74.00408888888889</v>
      </c>
      <c r="O91" s="110">
        <f>(VALUE(MID(EVACDB3!O91,1,2)))+(VALUE(MID(EVACDB3!O91,5,2))/60)+(VALUE(MID(EVACDB3!O91,9,5))/3600)</f>
        <v>40.30698333333333</v>
      </c>
      <c r="P91" s="110">
        <f>(VALUE(MID(EVACDB3!P91,1,2)))+(VALUE(MID(EVACDB3!P91,5,2))/60)+(VALUE(MID(EVACDB3!P91,9,5))/3600)</f>
        <v>74.001575</v>
      </c>
      <c r="Q91" s="43"/>
      <c r="R91" s="43"/>
      <c r="S91" s="71"/>
      <c r="T91" s="71"/>
      <c r="U91" s="71"/>
      <c r="V91" s="71"/>
    </row>
    <row r="92" spans="1:22" ht="39">
      <c r="A92" s="41">
        <v>7</v>
      </c>
      <c r="B92" s="41">
        <v>890</v>
      </c>
      <c r="C92" s="42" t="s">
        <v>5</v>
      </c>
      <c r="D92" s="43" t="s">
        <v>111</v>
      </c>
      <c r="E92" s="44" t="s">
        <v>118</v>
      </c>
      <c r="F92" s="43" t="s">
        <v>23</v>
      </c>
      <c r="G92" s="69" t="str">
        <f>CHAR(139+4)</f>
        <v></v>
      </c>
      <c r="H92" s="44" t="s">
        <v>117</v>
      </c>
      <c r="I92" s="44" t="s">
        <v>15</v>
      </c>
      <c r="J92" s="64">
        <v>0</v>
      </c>
      <c r="K92" s="44" t="s">
        <v>366</v>
      </c>
      <c r="L92" s="44"/>
      <c r="M92" s="110">
        <f>(VALUE(MID(EVACDB3!M92,1,2)))+(VALUE(MID(EVACDB3!M92,5,2))/60)+(VALUE(MID(EVACDB3!M92,9,5))/3600)</f>
        <v>40.30698333333333</v>
      </c>
      <c r="N92" s="110">
        <f>(VALUE(MID(EVACDB3!N92,1,2)))+(VALUE(MID(EVACDB3!N92,5,2))/60)+(VALUE(MID(EVACDB3!N92,9,5))/3600)</f>
        <v>74.001575</v>
      </c>
      <c r="O92" s="110">
        <f>(VALUE(MID(EVACDB3!O92,1,2)))+(VALUE(MID(EVACDB3!O92,5,2))/60)+(VALUE(MID(EVACDB3!O92,9,5))/3600)</f>
        <v>40.29080277777778</v>
      </c>
      <c r="P92" s="110">
        <f>(VALUE(MID(EVACDB3!P92,1,2)))+(VALUE(MID(EVACDB3!P92,5,2))/60)+(VALUE(MID(EVACDB3!P92,9,5))/3600)</f>
        <v>74.07026666666667</v>
      </c>
      <c r="Q92" s="71"/>
      <c r="R92" s="71"/>
      <c r="S92" s="71"/>
      <c r="T92" s="71"/>
      <c r="U92" s="71"/>
      <c r="V92" s="71"/>
    </row>
    <row r="93" spans="1:22" ht="39">
      <c r="A93" s="41">
        <v>7</v>
      </c>
      <c r="B93" s="41">
        <v>900</v>
      </c>
      <c r="C93" s="42" t="s">
        <v>29</v>
      </c>
      <c r="D93" s="43" t="s">
        <v>111</v>
      </c>
      <c r="E93" s="44" t="s">
        <v>185</v>
      </c>
      <c r="F93" s="43" t="s">
        <v>23</v>
      </c>
      <c r="G93" s="69" t="str">
        <f>CHAR(139+4)</f>
        <v></v>
      </c>
      <c r="H93" s="44" t="s">
        <v>169</v>
      </c>
      <c r="I93" s="44" t="s">
        <v>15</v>
      </c>
      <c r="J93" s="64">
        <v>0</v>
      </c>
      <c r="K93" s="44" t="s">
        <v>365</v>
      </c>
      <c r="L93" s="44"/>
      <c r="M93" s="110">
        <f>(VALUE(MID(EVACDB3!M93,1,2)))+(VALUE(MID(EVACDB3!M93,5,2))/60)+(VALUE(MID(EVACDB3!M93,9,5))/3600)</f>
        <v>40.30698333333333</v>
      </c>
      <c r="N93" s="110">
        <f>(VALUE(MID(EVACDB3!N93,1,2)))+(VALUE(MID(EVACDB3!N93,5,2))/60)+(VALUE(MID(EVACDB3!N93,9,5))/3600)</f>
        <v>74.001575</v>
      </c>
      <c r="O93" s="110">
        <f>(VALUE(MID(EVACDB3!O93,1,2)))+(VALUE(MID(EVACDB3!O93,5,2))/60)+(VALUE(MID(EVACDB3!O93,9,5))/3600)</f>
        <v>40.29080277777778</v>
      </c>
      <c r="P93" s="110">
        <f>(VALUE(MID(EVACDB3!P93,1,2)))+(VALUE(MID(EVACDB3!P93,5,2))/60)+(VALUE(MID(EVACDB3!P93,9,5))/3600)</f>
        <v>74.07026666666667</v>
      </c>
      <c r="Q93" s="71"/>
      <c r="R93" s="71"/>
      <c r="S93" s="71"/>
      <c r="T93" s="71"/>
      <c r="U93" s="71"/>
      <c r="V93" s="71"/>
    </row>
    <row r="94" spans="1:22" ht="51.75">
      <c r="A94" s="41">
        <v>7</v>
      </c>
      <c r="B94" s="41">
        <v>910</v>
      </c>
      <c r="C94" s="42" t="s">
        <v>5</v>
      </c>
      <c r="D94" s="43" t="s">
        <v>111</v>
      </c>
      <c r="E94" s="44" t="s">
        <v>186</v>
      </c>
      <c r="F94" s="43" t="s">
        <v>6</v>
      </c>
      <c r="G94" s="69" t="str">
        <f>CHAR(139+5)</f>
        <v></v>
      </c>
      <c r="H94" s="44" t="s">
        <v>170</v>
      </c>
      <c r="I94" s="44" t="s">
        <v>93</v>
      </c>
      <c r="J94" s="64">
        <v>1000</v>
      </c>
      <c r="K94" s="44" t="s">
        <v>367</v>
      </c>
      <c r="L94" s="44"/>
      <c r="M94" s="110">
        <f>(VALUE(MID(EVACDB3!M94,1,2)))+(VALUE(MID(EVACDB3!M94,5,2))/60)+(VALUE(MID(EVACDB3!M94,9,5))/3600)</f>
        <v>40.306036111111105</v>
      </c>
      <c r="N94" s="110">
        <f>(VALUE(MID(EVACDB3!N94,1,2)))+(VALUE(MID(EVACDB3!N94,5,2))/60)+(VALUE(MID(EVACDB3!N94,9,5))/3600)</f>
        <v>74.00408888888889</v>
      </c>
      <c r="O94" s="110">
        <f>(VALUE(MID(EVACDB3!O94,1,2)))+(VALUE(MID(EVACDB3!O94,5,2))/60)+(VALUE(MID(EVACDB3!O94,9,5))/3600)</f>
        <v>40.30698333333333</v>
      </c>
      <c r="P94" s="110">
        <f>(VALUE(MID(EVACDB3!P94,1,2)))+(VALUE(MID(EVACDB3!P94,5,2))/60)+(VALUE(MID(EVACDB3!P94,9,5))/3600)</f>
        <v>74.001575</v>
      </c>
      <c r="Q94" s="110">
        <f>(VALUE(MID(EVACDB3!Q94,1,2)))+(VALUE(MID(EVACDB3!Q94,5,2))/60)+(VALUE(MID(EVACDB3!Q94,9,5))/3600)</f>
        <v>40.29080277777778</v>
      </c>
      <c r="R94" s="110">
        <f>(VALUE(MID(EVACDB3!R94,1,2)))+(VALUE(MID(EVACDB3!R94,5,2))/60)+(VALUE(MID(EVACDB3!R94,9,5))/3600)</f>
        <v>74.07026666666667</v>
      </c>
      <c r="S94" s="71"/>
      <c r="T94" s="71"/>
      <c r="U94" s="71"/>
      <c r="V94" s="71"/>
    </row>
    <row r="95" spans="1:22" ht="39">
      <c r="A95" s="41">
        <v>7</v>
      </c>
      <c r="B95" s="41">
        <v>920</v>
      </c>
      <c r="C95" s="42" t="s">
        <v>5</v>
      </c>
      <c r="D95" s="43" t="s">
        <v>111</v>
      </c>
      <c r="E95" s="44" t="s">
        <v>119</v>
      </c>
      <c r="F95" s="43" t="s">
        <v>6</v>
      </c>
      <c r="G95" s="69" t="str">
        <f>CHAR(139+6)</f>
        <v>‘</v>
      </c>
      <c r="H95" s="44" t="s">
        <v>120</v>
      </c>
      <c r="I95" s="44" t="s">
        <v>15</v>
      </c>
      <c r="J95" s="64">
        <v>5000000</v>
      </c>
      <c r="K95" s="44" t="s">
        <v>351</v>
      </c>
      <c r="L95" s="44"/>
      <c r="M95" s="110">
        <f>(VALUE(MID(EVACDB3!M95,1,2)))+(VALUE(MID(EVACDB3!M95,5,2))/60)+(VALUE(MID(EVACDB3!M95,9,5))/3600)</f>
        <v>40.29080277777778</v>
      </c>
      <c r="N95" s="110">
        <f>(VALUE(MID(EVACDB3!N95,1,2)))+(VALUE(MID(EVACDB3!N95,5,2))/60)+(VALUE(MID(EVACDB3!N95,9,5))/3600)</f>
        <v>74.07026666666667</v>
      </c>
      <c r="O95" s="71"/>
      <c r="P95" s="71"/>
      <c r="Q95" s="71"/>
      <c r="R95" s="71"/>
      <c r="S95" s="71"/>
      <c r="T95" s="71"/>
      <c r="U95" s="71"/>
      <c r="V95" s="71"/>
    </row>
    <row r="96" spans="1:22" ht="64.5">
      <c r="A96" s="41">
        <v>7</v>
      </c>
      <c r="B96" s="41">
        <v>930</v>
      </c>
      <c r="C96" s="42" t="s">
        <v>5</v>
      </c>
      <c r="D96" s="43" t="s">
        <v>111</v>
      </c>
      <c r="E96" s="44" t="s">
        <v>121</v>
      </c>
      <c r="F96" s="43" t="s">
        <v>6</v>
      </c>
      <c r="G96" s="69" t="str">
        <f>CHAR(139+7)</f>
        <v>’</v>
      </c>
      <c r="H96" s="44" t="s">
        <v>122</v>
      </c>
      <c r="I96" s="44" t="s">
        <v>8</v>
      </c>
      <c r="J96" s="64">
        <v>5000</v>
      </c>
      <c r="K96" s="44" t="s">
        <v>351</v>
      </c>
      <c r="L96" s="44" t="s">
        <v>99</v>
      </c>
      <c r="M96" s="110">
        <f>(VALUE(MID(EVACDB3!M96,1,2)))+(VALUE(MID(EVACDB3!M96,5,2))/60)+(VALUE(MID(EVACDB3!M96,9,5))/3600)</f>
        <v>40.29080277777778</v>
      </c>
      <c r="N96" s="110">
        <f>(VALUE(MID(EVACDB3!N96,1,2)))+(VALUE(MID(EVACDB3!N96,5,2))/60)+(VALUE(MID(EVACDB3!N96,9,5))/3600)</f>
        <v>74.07026666666667</v>
      </c>
      <c r="O96" s="71"/>
      <c r="P96" s="71"/>
      <c r="Q96" s="71"/>
      <c r="R96" s="71"/>
      <c r="S96" s="71"/>
      <c r="T96" s="71"/>
      <c r="U96" s="71"/>
      <c r="V96" s="71"/>
    </row>
    <row r="97" spans="1:22" ht="25.5">
      <c r="A97" s="41">
        <v>8</v>
      </c>
      <c r="B97" s="41">
        <v>940</v>
      </c>
      <c r="C97" s="42" t="s">
        <v>5</v>
      </c>
      <c r="D97" s="42" t="s">
        <v>123</v>
      </c>
      <c r="E97" s="44" t="s">
        <v>42</v>
      </c>
      <c r="F97" s="43" t="s">
        <v>10</v>
      </c>
      <c r="G97" s="45" t="s">
        <v>201</v>
      </c>
      <c r="H97" s="44" t="s">
        <v>68</v>
      </c>
      <c r="I97" s="44" t="s">
        <v>15</v>
      </c>
      <c r="J97" s="64">
        <v>3300000</v>
      </c>
      <c r="K97" s="44" t="s">
        <v>349</v>
      </c>
      <c r="L97" s="44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25.5">
      <c r="A98" s="41">
        <v>8</v>
      </c>
      <c r="B98" s="41">
        <v>950</v>
      </c>
      <c r="C98" s="42" t="s">
        <v>5</v>
      </c>
      <c r="D98" s="42" t="s">
        <v>123</v>
      </c>
      <c r="E98" s="44" t="s">
        <v>42</v>
      </c>
      <c r="F98" s="43" t="s">
        <v>10</v>
      </c>
      <c r="G98" s="45" t="s">
        <v>201</v>
      </c>
      <c r="H98" s="44" t="s">
        <v>43</v>
      </c>
      <c r="I98" s="44" t="s">
        <v>8</v>
      </c>
      <c r="J98" s="64">
        <v>2400</v>
      </c>
      <c r="K98" s="44" t="s">
        <v>349</v>
      </c>
      <c r="L98" s="44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38.25">
      <c r="A99" s="41">
        <v>8</v>
      </c>
      <c r="B99" s="41">
        <v>960</v>
      </c>
      <c r="C99" s="42" t="s">
        <v>5</v>
      </c>
      <c r="D99" s="42" t="s">
        <v>123</v>
      </c>
      <c r="E99" s="44" t="s">
        <v>42</v>
      </c>
      <c r="F99" s="43" t="s">
        <v>10</v>
      </c>
      <c r="G99" s="45" t="s">
        <v>201</v>
      </c>
      <c r="H99" s="44" t="s">
        <v>89</v>
      </c>
      <c r="I99" s="44" t="s">
        <v>8</v>
      </c>
      <c r="J99" s="64">
        <v>8000</v>
      </c>
      <c r="K99" s="44" t="s">
        <v>349</v>
      </c>
      <c r="L99" s="44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25.5">
      <c r="A100" s="41">
        <v>8</v>
      </c>
      <c r="B100" s="41">
        <v>970</v>
      </c>
      <c r="C100" s="42" t="s">
        <v>5</v>
      </c>
      <c r="D100" s="42" t="s">
        <v>123</v>
      </c>
      <c r="E100" s="44" t="s">
        <v>42</v>
      </c>
      <c r="F100" s="43" t="s">
        <v>6</v>
      </c>
      <c r="G100" s="45" t="s">
        <v>201</v>
      </c>
      <c r="H100" s="44" t="s">
        <v>60</v>
      </c>
      <c r="I100" s="44" t="s">
        <v>93</v>
      </c>
      <c r="J100" s="67">
        <v>2000</v>
      </c>
      <c r="K100" s="44" t="s">
        <v>348</v>
      </c>
      <c r="L100" s="44" t="s">
        <v>99</v>
      </c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25.5">
      <c r="A101" s="41">
        <v>8</v>
      </c>
      <c r="B101" s="41">
        <v>980</v>
      </c>
      <c r="C101" s="42" t="s">
        <v>5</v>
      </c>
      <c r="D101" s="42" t="s">
        <v>123</v>
      </c>
      <c r="E101" s="44" t="s">
        <v>42</v>
      </c>
      <c r="F101" s="43" t="s">
        <v>6</v>
      </c>
      <c r="G101" s="45" t="s">
        <v>201</v>
      </c>
      <c r="H101" s="44" t="s">
        <v>69</v>
      </c>
      <c r="I101" s="44" t="s">
        <v>93</v>
      </c>
      <c r="J101" s="64">
        <v>5000</v>
      </c>
      <c r="K101" s="44" t="s">
        <v>348</v>
      </c>
      <c r="L101" s="44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38.25">
      <c r="A102" s="41">
        <v>8</v>
      </c>
      <c r="B102" s="41">
        <v>990</v>
      </c>
      <c r="C102" s="42" t="s">
        <v>5</v>
      </c>
      <c r="D102" s="42" t="s">
        <v>123</v>
      </c>
      <c r="E102" s="44" t="s">
        <v>42</v>
      </c>
      <c r="F102" s="43" t="s">
        <v>6</v>
      </c>
      <c r="G102" s="45" t="s">
        <v>201</v>
      </c>
      <c r="H102" s="44" t="s">
        <v>187</v>
      </c>
      <c r="I102" s="44" t="s">
        <v>8</v>
      </c>
      <c r="J102" s="67">
        <v>0</v>
      </c>
      <c r="K102" s="44" t="s">
        <v>367</v>
      </c>
      <c r="L102" s="44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51">
      <c r="A103" s="41">
        <v>8</v>
      </c>
      <c r="B103" s="41">
        <v>1000</v>
      </c>
      <c r="C103" s="42" t="s">
        <v>5</v>
      </c>
      <c r="D103" s="42" t="s">
        <v>123</v>
      </c>
      <c r="E103" s="44" t="s">
        <v>42</v>
      </c>
      <c r="F103" s="43" t="s">
        <v>23</v>
      </c>
      <c r="G103" s="45" t="s">
        <v>201</v>
      </c>
      <c r="H103" s="44" t="s">
        <v>206</v>
      </c>
      <c r="I103" s="44" t="s">
        <v>15</v>
      </c>
      <c r="J103" s="64">
        <v>0</v>
      </c>
      <c r="K103" s="44" t="s">
        <v>368</v>
      </c>
      <c r="L103" s="44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51">
      <c r="A104" s="41">
        <v>8</v>
      </c>
      <c r="B104" s="41">
        <v>1010</v>
      </c>
      <c r="C104" s="42" t="s">
        <v>5</v>
      </c>
      <c r="D104" s="42" t="s">
        <v>123</v>
      </c>
      <c r="E104" s="44" t="s">
        <v>42</v>
      </c>
      <c r="F104" s="52" t="s">
        <v>23</v>
      </c>
      <c r="G104" s="45" t="s">
        <v>201</v>
      </c>
      <c r="H104" s="44" t="s">
        <v>188</v>
      </c>
      <c r="I104" s="44" t="s">
        <v>8</v>
      </c>
      <c r="J104" s="64">
        <v>0</v>
      </c>
      <c r="K104" s="76" t="s">
        <v>352</v>
      </c>
      <c r="L104" s="53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39">
      <c r="A105" s="41">
        <v>8</v>
      </c>
      <c r="B105" s="41">
        <v>1020</v>
      </c>
      <c r="C105" s="42" t="s">
        <v>5</v>
      </c>
      <c r="D105" s="42" t="s">
        <v>123</v>
      </c>
      <c r="E105" s="42" t="s">
        <v>203</v>
      </c>
      <c r="F105" s="52" t="s">
        <v>23</v>
      </c>
      <c r="G105" s="69" t="str">
        <f>CHAR(139+1)</f>
        <v>Œ</v>
      </c>
      <c r="H105" s="42" t="s">
        <v>202</v>
      </c>
      <c r="I105" s="44" t="s">
        <v>15</v>
      </c>
      <c r="J105" s="64">
        <v>0</v>
      </c>
      <c r="K105" s="76" t="s">
        <v>369</v>
      </c>
      <c r="L105" s="53"/>
      <c r="M105" s="110">
        <f>(VALUE(MID(EVACDB3!M105,1,2)))+(VALUE(MID(EVACDB3!M105,5,2))/60)+(VALUE(MID(EVACDB3!M105,9,5))/3600)</f>
        <v>40.2699</v>
      </c>
      <c r="N105" s="110">
        <f>(VALUE(MID(EVACDB3!N105,1,2)))+(VALUE(MID(EVACDB3!N105,5,2))/60)+(VALUE(MID(EVACDB3!N105,9,5))/3600)</f>
        <v>73.99547222222222</v>
      </c>
      <c r="O105" s="110"/>
      <c r="P105" s="110"/>
      <c r="Q105" s="71"/>
      <c r="R105" s="71"/>
      <c r="S105" s="71"/>
      <c r="T105" s="71"/>
      <c r="U105" s="71"/>
      <c r="V105" s="71"/>
    </row>
    <row r="106" spans="1:22" ht="64.5">
      <c r="A106" s="41">
        <v>8</v>
      </c>
      <c r="B106" s="41">
        <v>1030</v>
      </c>
      <c r="C106" s="42" t="s">
        <v>5</v>
      </c>
      <c r="D106" s="42" t="s">
        <v>123</v>
      </c>
      <c r="E106" s="44" t="s">
        <v>125</v>
      </c>
      <c r="F106" s="52" t="s">
        <v>25</v>
      </c>
      <c r="G106" s="69" t="str">
        <f>CHAR(139+2)</f>
        <v></v>
      </c>
      <c r="H106" s="44" t="s">
        <v>189</v>
      </c>
      <c r="I106" s="44" t="s">
        <v>12</v>
      </c>
      <c r="J106" s="64">
        <v>60000</v>
      </c>
      <c r="K106" s="76" t="s">
        <v>370</v>
      </c>
      <c r="L106" s="53"/>
      <c r="M106" s="110">
        <f>(VALUE(MID(EVACDB3!M106,1,2)))+(VALUE(MID(EVACDB3!M106,5,2))/60)+(VALUE(MID(EVACDB3!M106,9,5))/3600)</f>
        <v>40.27094722222222</v>
      </c>
      <c r="N106" s="110">
        <f>(VALUE(MID(EVACDB3!N106,1,2)))+(VALUE(MID(EVACDB3!N106,5,2))/60)+(VALUE(MID(EVACDB3!N106,9,5))/3600)</f>
        <v>74.01580277777778</v>
      </c>
      <c r="O106" s="110">
        <f>(VALUE(MID(EVACDB3!O106,1,2)))+(VALUE(MID(EVACDB3!O106,5,2))/60)+(VALUE(MID(EVACDB3!O106,9,5))/3600)</f>
        <v>40.269502777777774</v>
      </c>
      <c r="P106" s="110">
        <f>(VALUE(MID(EVACDB3!P106,1,2)))+(VALUE(MID(EVACDB3!P106,5,2))/60)+(VALUE(MID(EVACDB3!P106,9,5))/3600)</f>
        <v>74.01538333333333</v>
      </c>
      <c r="Q106" s="71"/>
      <c r="R106" s="71"/>
      <c r="S106" s="71"/>
      <c r="T106" s="71"/>
      <c r="U106" s="71"/>
      <c r="V106" s="71"/>
    </row>
    <row r="107" spans="1:22" ht="64.5">
      <c r="A107" s="41">
        <v>8</v>
      </c>
      <c r="B107" s="41">
        <v>1040</v>
      </c>
      <c r="C107" s="42" t="s">
        <v>5</v>
      </c>
      <c r="D107" s="42" t="s">
        <v>123</v>
      </c>
      <c r="E107" s="44" t="s">
        <v>125</v>
      </c>
      <c r="F107" s="43" t="s">
        <v>6</v>
      </c>
      <c r="G107" s="69" t="str">
        <f>CHAR(139+2)</f>
        <v></v>
      </c>
      <c r="H107" s="44" t="s">
        <v>110</v>
      </c>
      <c r="I107" s="44" t="s">
        <v>93</v>
      </c>
      <c r="J107" s="64">
        <v>4000</v>
      </c>
      <c r="K107" s="44" t="s">
        <v>348</v>
      </c>
      <c r="L107" s="44" t="s">
        <v>99</v>
      </c>
      <c r="M107" s="110">
        <f>(VALUE(MID(EVACDB3!M107,1,2)))+(VALUE(MID(EVACDB3!M107,5,2))/60)+(VALUE(MID(EVACDB3!M107,9,5))/3600)</f>
        <v>40.27094722222222</v>
      </c>
      <c r="N107" s="110">
        <f>(VALUE(MID(EVACDB3!N107,1,2)))+(VALUE(MID(EVACDB3!N107,5,2))/60)+(VALUE(MID(EVACDB3!N107,9,5))/3600)</f>
        <v>74.01580277777778</v>
      </c>
      <c r="O107" s="110">
        <f>(VALUE(MID(EVACDB3!O107,1,2)))+(VALUE(MID(EVACDB3!O107,5,2))/60)+(VALUE(MID(EVACDB3!O107,9,5))/3600)</f>
        <v>40.269502777777774</v>
      </c>
      <c r="P107" s="110">
        <f>(VALUE(MID(EVACDB3!P107,1,2)))+(VALUE(MID(EVACDB3!P107,5,2))/60)+(VALUE(MID(EVACDB3!P107,9,5))/3600)</f>
        <v>74.01538333333333</v>
      </c>
      <c r="Q107" s="71"/>
      <c r="R107" s="71"/>
      <c r="S107" s="71"/>
      <c r="T107" s="71"/>
      <c r="U107" s="71"/>
      <c r="V107" s="71"/>
    </row>
    <row r="108" spans="1:22" ht="26.25">
      <c r="A108" s="41">
        <v>8</v>
      </c>
      <c r="B108" s="41">
        <v>1050</v>
      </c>
      <c r="C108" s="42" t="s">
        <v>5</v>
      </c>
      <c r="D108" s="42" t="s">
        <v>123</v>
      </c>
      <c r="E108" s="44" t="s">
        <v>42</v>
      </c>
      <c r="F108" s="43" t="s">
        <v>25</v>
      </c>
      <c r="G108" s="69" t="str">
        <f>CHAR(139+2)</f>
        <v></v>
      </c>
      <c r="H108" s="44" t="s">
        <v>57</v>
      </c>
      <c r="I108" s="44" t="s">
        <v>12</v>
      </c>
      <c r="J108" s="64">
        <v>35000</v>
      </c>
      <c r="K108" s="44" t="s">
        <v>349</v>
      </c>
      <c r="L108" s="44"/>
      <c r="M108" s="110">
        <f>(VALUE(MID(EVACDB3!M108,1,2)))+(VALUE(MID(EVACDB3!M108,5,2))/60)+(VALUE(MID(EVACDB3!M108,9,5))/3600)</f>
        <v>40.27094722222222</v>
      </c>
      <c r="N108" s="110">
        <f>(VALUE(MID(EVACDB3!N108,1,2)))+(VALUE(MID(EVACDB3!N108,5,2))/60)+(VALUE(MID(EVACDB3!N108,9,5))/3600)</f>
        <v>74.01580277777778</v>
      </c>
      <c r="O108" s="110">
        <f>(VALUE(MID(EVACDB3!O108,1,2)))+(VALUE(MID(EVACDB3!O108,5,2))/60)+(VALUE(MID(EVACDB3!O108,9,5))/3600)</f>
        <v>40.269502777777774</v>
      </c>
      <c r="P108" s="110">
        <f>(VALUE(MID(EVACDB3!P108,1,2)))+(VALUE(MID(EVACDB3!P108,5,2))/60)+(VALUE(MID(EVACDB3!P108,9,5))/3600)</f>
        <v>74.01538333333333</v>
      </c>
      <c r="Q108" s="71"/>
      <c r="R108" s="71"/>
      <c r="S108" s="71"/>
      <c r="T108" s="71"/>
      <c r="U108" s="71"/>
      <c r="V108" s="71"/>
    </row>
    <row r="109" spans="1:22" ht="26.25">
      <c r="A109" s="41">
        <v>8</v>
      </c>
      <c r="B109" s="41">
        <v>1060</v>
      </c>
      <c r="C109" s="42" t="s">
        <v>5</v>
      </c>
      <c r="D109" s="42" t="s">
        <v>123</v>
      </c>
      <c r="E109" s="44" t="s">
        <v>42</v>
      </c>
      <c r="F109" s="43" t="s">
        <v>25</v>
      </c>
      <c r="G109" s="69" t="str">
        <f>CHAR(139+2)</f>
        <v></v>
      </c>
      <c r="H109" s="44" t="s">
        <v>28</v>
      </c>
      <c r="I109" s="44" t="s">
        <v>12</v>
      </c>
      <c r="J109" s="64">
        <v>115000</v>
      </c>
      <c r="K109" s="44" t="s">
        <v>349</v>
      </c>
      <c r="L109" s="44"/>
      <c r="M109" s="110">
        <f>(VALUE(MID(EVACDB3!M109,1,2)))+(VALUE(MID(EVACDB3!M109,5,2))/60)+(VALUE(MID(EVACDB3!M109,9,5))/3600)</f>
        <v>40.27094722222222</v>
      </c>
      <c r="N109" s="110">
        <f>(VALUE(MID(EVACDB3!N109,1,2)))+(VALUE(MID(EVACDB3!N109,5,2))/60)+(VALUE(MID(EVACDB3!N109,9,5))/3600)</f>
        <v>74.01580277777778</v>
      </c>
      <c r="O109" s="110">
        <f>(VALUE(MID(EVACDB3!O109,1,2)))+(VALUE(MID(EVACDB3!O109,5,2))/60)+(VALUE(MID(EVACDB3!O109,9,5))/3600)</f>
        <v>40.269502777777774</v>
      </c>
      <c r="P109" s="110">
        <f>(VALUE(MID(EVACDB3!P109,1,2)))+(VALUE(MID(EVACDB3!P109,5,2))/60)+(VALUE(MID(EVACDB3!P109,9,5))/3600)</f>
        <v>74.01538333333333</v>
      </c>
      <c r="Q109" s="71"/>
      <c r="R109" s="71"/>
      <c r="S109" s="71"/>
      <c r="T109" s="71"/>
      <c r="U109" s="71"/>
      <c r="V109" s="71"/>
    </row>
    <row r="110" spans="1:22" ht="12.75">
      <c r="A110" s="41">
        <v>9</v>
      </c>
      <c r="B110" s="41">
        <v>1070</v>
      </c>
      <c r="C110" s="42" t="s">
        <v>5</v>
      </c>
      <c r="D110" s="43" t="s">
        <v>126</v>
      </c>
      <c r="E110" s="44" t="s">
        <v>42</v>
      </c>
      <c r="F110" s="43" t="s">
        <v>10</v>
      </c>
      <c r="G110" s="45" t="s">
        <v>201</v>
      </c>
      <c r="H110" s="46" t="s">
        <v>65</v>
      </c>
      <c r="I110" s="44" t="s">
        <v>15</v>
      </c>
      <c r="J110" s="64">
        <v>9000000</v>
      </c>
      <c r="K110" s="44" t="s">
        <v>349</v>
      </c>
      <c r="L110" s="44"/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25.5">
      <c r="A111" s="41">
        <v>9</v>
      </c>
      <c r="B111" s="41">
        <v>1080</v>
      </c>
      <c r="C111" s="42" t="s">
        <v>5</v>
      </c>
      <c r="D111" s="43" t="s">
        <v>126</v>
      </c>
      <c r="E111" s="44" t="s">
        <v>42</v>
      </c>
      <c r="F111" s="43" t="s">
        <v>10</v>
      </c>
      <c r="G111" s="45" t="s">
        <v>201</v>
      </c>
      <c r="H111" s="44" t="s">
        <v>43</v>
      </c>
      <c r="I111" s="44" t="s">
        <v>8</v>
      </c>
      <c r="J111" s="64">
        <v>3400</v>
      </c>
      <c r="K111" s="44" t="s">
        <v>349</v>
      </c>
      <c r="L111" s="44"/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ht="25.5">
      <c r="A112" s="41">
        <v>9</v>
      </c>
      <c r="B112" s="41">
        <v>1090</v>
      </c>
      <c r="C112" s="42" t="s">
        <v>5</v>
      </c>
      <c r="D112" s="43" t="s">
        <v>126</v>
      </c>
      <c r="E112" s="44" t="s">
        <v>42</v>
      </c>
      <c r="F112" s="43" t="s">
        <v>6</v>
      </c>
      <c r="G112" s="45" t="s">
        <v>201</v>
      </c>
      <c r="H112" s="44" t="s">
        <v>69</v>
      </c>
      <c r="I112" s="44" t="s">
        <v>93</v>
      </c>
      <c r="J112" s="64">
        <v>5000</v>
      </c>
      <c r="K112" s="44" t="s">
        <v>348</v>
      </c>
      <c r="L112" s="44" t="s">
        <v>99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1:22" ht="25.5">
      <c r="A113" s="41">
        <v>9</v>
      </c>
      <c r="B113" s="41">
        <v>1100</v>
      </c>
      <c r="C113" s="42" t="s">
        <v>5</v>
      </c>
      <c r="D113" s="43" t="s">
        <v>126</v>
      </c>
      <c r="E113" s="44" t="s">
        <v>42</v>
      </c>
      <c r="F113" s="43" t="s">
        <v>6</v>
      </c>
      <c r="G113" s="45" t="s">
        <v>201</v>
      </c>
      <c r="H113" s="44" t="s">
        <v>60</v>
      </c>
      <c r="I113" s="44" t="s">
        <v>93</v>
      </c>
      <c r="J113" s="67">
        <v>2000</v>
      </c>
      <c r="K113" s="44" t="s">
        <v>348</v>
      </c>
      <c r="L113" s="44" t="s">
        <v>99</v>
      </c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1:22" ht="25.5">
      <c r="A114" s="41">
        <v>9</v>
      </c>
      <c r="B114" s="41">
        <v>1110</v>
      </c>
      <c r="C114" s="42" t="s">
        <v>5</v>
      </c>
      <c r="D114" s="43" t="s">
        <v>126</v>
      </c>
      <c r="E114" s="44" t="s">
        <v>42</v>
      </c>
      <c r="F114" s="43" t="s">
        <v>25</v>
      </c>
      <c r="G114" s="45" t="s">
        <v>201</v>
      </c>
      <c r="H114" s="44" t="s">
        <v>57</v>
      </c>
      <c r="I114" s="44" t="s">
        <v>12</v>
      </c>
      <c r="J114" s="64">
        <v>105000</v>
      </c>
      <c r="K114" s="44" t="s">
        <v>371</v>
      </c>
      <c r="L114" s="44"/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22" ht="25.5">
      <c r="A115" s="41">
        <v>9</v>
      </c>
      <c r="B115" s="41">
        <v>1120</v>
      </c>
      <c r="C115" s="42" t="s">
        <v>5</v>
      </c>
      <c r="D115" s="43" t="s">
        <v>126</v>
      </c>
      <c r="E115" s="44" t="s">
        <v>42</v>
      </c>
      <c r="F115" s="43" t="s">
        <v>25</v>
      </c>
      <c r="G115" s="45" t="s">
        <v>201</v>
      </c>
      <c r="H115" s="44" t="s">
        <v>28</v>
      </c>
      <c r="I115" s="44" t="s">
        <v>12</v>
      </c>
      <c r="J115" s="64">
        <v>345000</v>
      </c>
      <c r="K115" s="44" t="s">
        <v>371</v>
      </c>
      <c r="L115" s="44"/>
      <c r="M115" s="71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1:22" ht="38.25">
      <c r="A116" s="41">
        <v>9</v>
      </c>
      <c r="B116" s="41">
        <v>1130</v>
      </c>
      <c r="C116" s="42" t="s">
        <v>5</v>
      </c>
      <c r="D116" s="43" t="s">
        <v>126</v>
      </c>
      <c r="E116" s="44" t="s">
        <v>42</v>
      </c>
      <c r="F116" s="43" t="s">
        <v>23</v>
      </c>
      <c r="G116" s="45" t="s">
        <v>201</v>
      </c>
      <c r="H116" s="44" t="s">
        <v>190</v>
      </c>
      <c r="I116" s="44" t="s">
        <v>12</v>
      </c>
      <c r="J116" s="64">
        <v>35000</v>
      </c>
      <c r="K116" s="44" t="s">
        <v>352</v>
      </c>
      <c r="L116" s="44"/>
      <c r="M116" s="71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1:22" ht="39">
      <c r="A117" s="41">
        <v>9</v>
      </c>
      <c r="B117" s="41">
        <v>1140</v>
      </c>
      <c r="C117" s="42" t="s">
        <v>5</v>
      </c>
      <c r="D117" s="43" t="s">
        <v>126</v>
      </c>
      <c r="E117" s="44" t="s">
        <v>127</v>
      </c>
      <c r="F117" s="43" t="s">
        <v>6</v>
      </c>
      <c r="G117" s="69" t="str">
        <f>CHAR(139+1)</f>
        <v>Œ</v>
      </c>
      <c r="H117" s="44" t="s">
        <v>191</v>
      </c>
      <c r="I117" s="44" t="s">
        <v>93</v>
      </c>
      <c r="J117" s="64">
        <v>5000</v>
      </c>
      <c r="K117" s="44" t="s">
        <v>348</v>
      </c>
      <c r="L117" s="44" t="s">
        <v>99</v>
      </c>
      <c r="M117" s="110">
        <f>(VALUE(MID(EVACDB3!M117,1,2)))+(VALUE(MID(EVACDB3!M117,5,2))/60)+(VALUE(MID(EVACDB3!M117,9,5))/3600)</f>
        <v>40.22793055555556</v>
      </c>
      <c r="N117" s="110">
        <f>(VALUE(MID(EVACDB3!N117,1,2)))+(VALUE(MID(EVACDB3!N117,5,2))/60)+(VALUE(MID(EVACDB3!N117,9,5))/3600)</f>
        <v>74.04555555555555</v>
      </c>
      <c r="O117" s="71"/>
      <c r="P117" s="71"/>
      <c r="Q117" s="71"/>
      <c r="R117" s="71"/>
      <c r="S117" s="71"/>
      <c r="T117" s="71"/>
      <c r="U117" s="71"/>
      <c r="V117" s="71"/>
    </row>
    <row r="118" spans="1:22" ht="39">
      <c r="A118" s="41">
        <v>9</v>
      </c>
      <c r="B118" s="41">
        <v>1150</v>
      </c>
      <c r="C118" s="42" t="s">
        <v>5</v>
      </c>
      <c r="D118" s="43" t="s">
        <v>126</v>
      </c>
      <c r="E118" s="44" t="s">
        <v>192</v>
      </c>
      <c r="F118" s="43" t="s">
        <v>10</v>
      </c>
      <c r="G118" s="69" t="str">
        <f>CHAR(139+2)</f>
        <v></v>
      </c>
      <c r="H118" s="44" t="s">
        <v>193</v>
      </c>
      <c r="I118" s="44" t="s">
        <v>15</v>
      </c>
      <c r="J118" s="64">
        <v>3800000</v>
      </c>
      <c r="K118" s="44" t="s">
        <v>351</v>
      </c>
      <c r="L118" s="44"/>
      <c r="M118" s="110">
        <f>(VALUE(MID(EVACDB3!M118,1,2)))+(VALUE(MID(EVACDB3!M118,5,2))/60)+(VALUE(MID(EVACDB3!M118,9,5))/3600)</f>
        <v>40.22955833333334</v>
      </c>
      <c r="N118" s="110">
        <f>(VALUE(MID(EVACDB3!N118,1,2)))+(VALUE(MID(EVACDB3!N118,5,2))/60)+(VALUE(MID(EVACDB3!N118,9,5))/3600)</f>
        <v>74.0633</v>
      </c>
      <c r="O118" s="71"/>
      <c r="P118" s="71"/>
      <c r="Q118" s="71"/>
      <c r="R118" s="71"/>
      <c r="S118" s="71"/>
      <c r="T118" s="71"/>
      <c r="U118" s="71"/>
      <c r="V118" s="71"/>
    </row>
    <row r="119" spans="1:22" ht="51.75">
      <c r="A119" s="41">
        <v>9</v>
      </c>
      <c r="B119" s="41">
        <v>1160</v>
      </c>
      <c r="C119" s="42" t="s">
        <v>5</v>
      </c>
      <c r="D119" s="43" t="s">
        <v>126</v>
      </c>
      <c r="E119" s="44" t="s">
        <v>194</v>
      </c>
      <c r="F119" s="43" t="s">
        <v>6</v>
      </c>
      <c r="G119" s="69" t="str">
        <f>CHAR(139+3)</f>
        <v>Ž</v>
      </c>
      <c r="H119" s="44" t="s">
        <v>128</v>
      </c>
      <c r="I119" s="44" t="s">
        <v>93</v>
      </c>
      <c r="J119" s="66">
        <v>2000</v>
      </c>
      <c r="K119" s="51" t="s">
        <v>348</v>
      </c>
      <c r="L119" s="51" t="s">
        <v>99</v>
      </c>
      <c r="M119" s="110">
        <f>(VALUE(MID(EVACDB3!M119,1,2)))+(VALUE(MID(EVACDB3!M119,5,2))/60)+(VALUE(MID(EVACDB3!M119,9,5))/3600)</f>
        <v>40.234433333333335</v>
      </c>
      <c r="N119" s="110">
        <f>(VALUE(MID(EVACDB3!N119,1,2)))+(VALUE(MID(EVACDB3!N119,5,2))/60)+(VALUE(MID(EVACDB3!N119,9,5))/3600)</f>
        <v>74.07743333333333</v>
      </c>
      <c r="O119" s="71"/>
      <c r="P119" s="71"/>
      <c r="Q119" s="71"/>
      <c r="R119" s="71"/>
      <c r="S119" s="71"/>
      <c r="T119" s="71"/>
      <c r="U119" s="71"/>
      <c r="V119" s="71"/>
    </row>
    <row r="120" spans="1:22" ht="51.75">
      <c r="A120" s="41">
        <v>9</v>
      </c>
      <c r="B120" s="41">
        <v>1170</v>
      </c>
      <c r="C120" s="42" t="s">
        <v>5</v>
      </c>
      <c r="D120" s="43" t="s">
        <v>126</v>
      </c>
      <c r="E120" s="44" t="s">
        <v>129</v>
      </c>
      <c r="F120" s="43" t="s">
        <v>25</v>
      </c>
      <c r="G120" s="69" t="str">
        <f>CHAR(139+4)</f>
        <v></v>
      </c>
      <c r="H120" s="44" t="s">
        <v>189</v>
      </c>
      <c r="I120" s="42" t="s">
        <v>12</v>
      </c>
      <c r="J120" s="64">
        <v>60000</v>
      </c>
      <c r="K120" s="44" t="s">
        <v>367</v>
      </c>
      <c r="L120" s="44"/>
      <c r="M120" s="110">
        <f>(VALUE(MID(EVACDB3!M120,1,2)))+(VALUE(MID(EVACDB3!M120,5,2))/60)+(VALUE(MID(EVACDB3!M120,9,5))/3600)</f>
        <v>40.236669444444445</v>
      </c>
      <c r="N120" s="110">
        <f>(VALUE(MID(EVACDB3!N120,1,2)))+(VALUE(MID(EVACDB3!N120,5,2))/60)+(VALUE(MID(EVACDB3!N120,9,5))/3600)</f>
        <v>74.08167499999999</v>
      </c>
      <c r="O120" s="71"/>
      <c r="P120" s="71"/>
      <c r="Q120" s="71"/>
      <c r="R120" s="71"/>
      <c r="S120" s="71"/>
      <c r="T120" s="71"/>
      <c r="U120" s="71"/>
      <c r="V120" s="71"/>
    </row>
    <row r="121" spans="1:22" ht="51.75">
      <c r="A121" s="41">
        <v>9</v>
      </c>
      <c r="B121" s="41">
        <v>1180</v>
      </c>
      <c r="C121" s="42" t="s">
        <v>5</v>
      </c>
      <c r="D121" s="43" t="s">
        <v>126</v>
      </c>
      <c r="E121" s="44" t="s">
        <v>129</v>
      </c>
      <c r="F121" s="43" t="s">
        <v>6</v>
      </c>
      <c r="G121" s="69" t="str">
        <f>CHAR(139+4)</f>
        <v></v>
      </c>
      <c r="H121" s="44" t="s">
        <v>110</v>
      </c>
      <c r="I121" s="44" t="s">
        <v>93</v>
      </c>
      <c r="J121" s="64">
        <v>2000</v>
      </c>
      <c r="K121" s="44" t="s">
        <v>348</v>
      </c>
      <c r="L121" s="44" t="s">
        <v>99</v>
      </c>
      <c r="M121" s="110">
        <f>(VALUE(MID(EVACDB3!M121,1,2)))+(VALUE(MID(EVACDB3!M121,5,2))/60)+(VALUE(MID(EVACDB3!M121,9,5))/3600)</f>
        <v>40.236669444444445</v>
      </c>
      <c r="N121" s="110">
        <f>(VALUE(MID(EVACDB3!N121,1,2)))+(VALUE(MID(EVACDB3!N121,5,2))/60)+(VALUE(MID(EVACDB3!N121,9,5))/3600)</f>
        <v>74.08167499999999</v>
      </c>
      <c r="O121" s="71"/>
      <c r="P121" s="71"/>
      <c r="Q121" s="71"/>
      <c r="R121" s="71"/>
      <c r="S121" s="71"/>
      <c r="T121" s="71"/>
      <c r="U121" s="71"/>
      <c r="V121" s="71"/>
    </row>
    <row r="122" spans="1:22" ht="51.75">
      <c r="A122" s="41">
        <v>9</v>
      </c>
      <c r="B122" s="41">
        <v>1190</v>
      </c>
      <c r="C122" s="42" t="s">
        <v>5</v>
      </c>
      <c r="D122" s="43" t="s">
        <v>126</v>
      </c>
      <c r="E122" s="44" t="s">
        <v>130</v>
      </c>
      <c r="F122" s="43" t="s">
        <v>6</v>
      </c>
      <c r="G122" s="69" t="str">
        <f>CHAR(139+5)</f>
        <v></v>
      </c>
      <c r="H122" s="44" t="s">
        <v>131</v>
      </c>
      <c r="I122" s="44" t="s">
        <v>93</v>
      </c>
      <c r="J122" s="66">
        <v>2000</v>
      </c>
      <c r="K122" s="51" t="s">
        <v>351</v>
      </c>
      <c r="L122" s="51" t="s">
        <v>99</v>
      </c>
      <c r="M122" s="110">
        <f>(VALUE(MID(EVACDB3!M122,1,2)))+(VALUE(MID(EVACDB3!M122,5,2))/60)+(VALUE(MID(EVACDB3!M122,9,5))/3600)</f>
        <v>40.670627777777774</v>
      </c>
      <c r="N122" s="110">
        <f>(VALUE(MID(EVACDB3!N122,1,2)))+(VALUE(MID(EVACDB3!N122,5,2))/60)+(VALUE(MID(EVACDB3!N122,9,5))/3600)</f>
        <v>74.09024722222222</v>
      </c>
      <c r="O122" s="71"/>
      <c r="P122" s="71"/>
      <c r="Q122" s="71"/>
      <c r="R122" s="71"/>
      <c r="S122" s="71"/>
      <c r="T122" s="71"/>
      <c r="U122" s="71"/>
      <c r="V122" s="71"/>
    </row>
    <row r="123" spans="1:22" ht="39">
      <c r="A123" s="41">
        <v>9</v>
      </c>
      <c r="B123" s="41">
        <v>1200</v>
      </c>
      <c r="C123" s="42" t="s">
        <v>5</v>
      </c>
      <c r="D123" s="43" t="s">
        <v>126</v>
      </c>
      <c r="E123" s="44" t="s">
        <v>132</v>
      </c>
      <c r="F123" s="43" t="s">
        <v>6</v>
      </c>
      <c r="G123" s="69" t="str">
        <f>CHAR(139+6)</f>
        <v>‘</v>
      </c>
      <c r="H123" s="44" t="s">
        <v>110</v>
      </c>
      <c r="I123" s="44" t="s">
        <v>93</v>
      </c>
      <c r="J123" s="66">
        <v>2000</v>
      </c>
      <c r="K123" s="51" t="s">
        <v>348</v>
      </c>
      <c r="L123" s="51" t="s">
        <v>99</v>
      </c>
      <c r="M123" s="110">
        <f>(VALUE(MID(EVACDB3!M123,1,2)))+(VALUE(MID(EVACDB3!M123,5,2))/60)+(VALUE(MID(EVACDB3!M123,9,5))/3600)</f>
        <v>40.67065833333333</v>
      </c>
      <c r="N123" s="110">
        <f>(VALUE(MID(EVACDB3!N123,1,2)))+(VALUE(MID(EVACDB3!N123,5,2))/60)+(VALUE(MID(EVACDB3!N123,9,5))/3600)</f>
        <v>74.09414166666666</v>
      </c>
      <c r="O123" s="71"/>
      <c r="P123" s="71"/>
      <c r="Q123" s="71"/>
      <c r="R123" s="71"/>
      <c r="S123" s="71"/>
      <c r="T123" s="71"/>
      <c r="U123" s="71"/>
      <c r="V123" s="71"/>
    </row>
    <row r="124" spans="1:22" ht="64.5">
      <c r="A124" s="41">
        <v>9</v>
      </c>
      <c r="B124" s="41">
        <v>1210</v>
      </c>
      <c r="C124" s="42" t="s">
        <v>5</v>
      </c>
      <c r="D124" s="43" t="s">
        <v>126</v>
      </c>
      <c r="E124" s="44" t="s">
        <v>133</v>
      </c>
      <c r="F124" s="43" t="s">
        <v>10</v>
      </c>
      <c r="G124" s="69" t="str">
        <f>CHAR(139+7)</f>
        <v>’</v>
      </c>
      <c r="H124" s="44" t="s">
        <v>134</v>
      </c>
      <c r="I124" s="44" t="s">
        <v>15</v>
      </c>
      <c r="J124" s="64">
        <v>500000</v>
      </c>
      <c r="K124" s="44" t="s">
        <v>349</v>
      </c>
      <c r="L124" s="44"/>
      <c r="M124" s="110">
        <f>(VALUE(MID(EVACDB3!M124,1,2)))+(VALUE(MID(EVACDB3!M124,5,2))/60)+(VALUE(MID(EVACDB3!M124,9,5))/3600)</f>
        <v>40.68033333333333</v>
      </c>
      <c r="N124" s="110">
        <f>(VALUE(MID(EVACDB3!N124,1,2)))+(VALUE(MID(EVACDB3!N124,5,2))/60)+(VALUE(MID(EVACDB3!N124,9,5))/3600)</f>
        <v>74.10047777777777</v>
      </c>
      <c r="O124" s="71"/>
      <c r="P124" s="71"/>
      <c r="Q124" s="71"/>
      <c r="R124" s="71"/>
      <c r="S124" s="71"/>
      <c r="T124" s="71"/>
      <c r="U124" s="71"/>
      <c r="V124" s="71"/>
    </row>
    <row r="125" spans="1:22" ht="12.75">
      <c r="A125" s="41">
        <v>10</v>
      </c>
      <c r="B125" s="41">
        <v>1220</v>
      </c>
      <c r="C125" s="42" t="s">
        <v>5</v>
      </c>
      <c r="D125" s="43" t="s">
        <v>135</v>
      </c>
      <c r="E125" s="44" t="s">
        <v>42</v>
      </c>
      <c r="F125" s="43" t="s">
        <v>10</v>
      </c>
      <c r="G125" s="45" t="s">
        <v>201</v>
      </c>
      <c r="H125" s="46" t="s">
        <v>65</v>
      </c>
      <c r="I125" s="44" t="s">
        <v>15</v>
      </c>
      <c r="J125" s="64">
        <v>10000000</v>
      </c>
      <c r="K125" s="44" t="s">
        <v>351</v>
      </c>
      <c r="L125" s="44"/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25.5">
      <c r="A126" s="41">
        <v>10</v>
      </c>
      <c r="B126" s="41">
        <v>1230</v>
      </c>
      <c r="C126" s="42" t="s">
        <v>5</v>
      </c>
      <c r="D126" s="43" t="s">
        <v>135</v>
      </c>
      <c r="E126" s="44" t="s">
        <v>42</v>
      </c>
      <c r="F126" s="43" t="s">
        <v>10</v>
      </c>
      <c r="G126" s="45" t="s">
        <v>201</v>
      </c>
      <c r="H126" s="44" t="s">
        <v>43</v>
      </c>
      <c r="I126" s="44" t="s">
        <v>8</v>
      </c>
      <c r="J126" s="64">
        <v>3700</v>
      </c>
      <c r="K126" s="44" t="s">
        <v>359</v>
      </c>
      <c r="L126" s="44"/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25.5">
      <c r="A127" s="41">
        <v>10</v>
      </c>
      <c r="B127" s="41">
        <v>1240</v>
      </c>
      <c r="C127" s="42" t="s">
        <v>5</v>
      </c>
      <c r="D127" s="43" t="s">
        <v>135</v>
      </c>
      <c r="E127" s="44" t="s">
        <v>42</v>
      </c>
      <c r="F127" s="43" t="s">
        <v>6</v>
      </c>
      <c r="G127" s="45" t="s">
        <v>201</v>
      </c>
      <c r="H127" s="44" t="s">
        <v>60</v>
      </c>
      <c r="I127" s="44" t="s">
        <v>55</v>
      </c>
      <c r="J127" s="67">
        <v>2000</v>
      </c>
      <c r="K127" s="44" t="s">
        <v>348</v>
      </c>
      <c r="L127" s="44" t="s">
        <v>99</v>
      </c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25.5">
      <c r="A128" s="41">
        <v>10</v>
      </c>
      <c r="B128" s="41">
        <v>1250</v>
      </c>
      <c r="C128" s="42" t="s">
        <v>5</v>
      </c>
      <c r="D128" s="43" t="s">
        <v>135</v>
      </c>
      <c r="E128" s="44" t="s">
        <v>42</v>
      </c>
      <c r="F128" s="43" t="s">
        <v>6</v>
      </c>
      <c r="G128" s="45" t="s">
        <v>201</v>
      </c>
      <c r="H128" s="44" t="s">
        <v>69</v>
      </c>
      <c r="I128" s="44" t="s">
        <v>55</v>
      </c>
      <c r="J128" s="64">
        <v>5000</v>
      </c>
      <c r="K128" s="44" t="s">
        <v>348</v>
      </c>
      <c r="L128" s="44" t="s">
        <v>99</v>
      </c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25.5">
      <c r="A129" s="41">
        <v>10</v>
      </c>
      <c r="B129" s="41">
        <v>1260</v>
      </c>
      <c r="C129" s="42" t="s">
        <v>5</v>
      </c>
      <c r="D129" s="43" t="s">
        <v>135</v>
      </c>
      <c r="E129" s="44" t="s">
        <v>42</v>
      </c>
      <c r="F129" s="43" t="s">
        <v>25</v>
      </c>
      <c r="G129" s="45" t="s">
        <v>201</v>
      </c>
      <c r="H129" s="44" t="s">
        <v>57</v>
      </c>
      <c r="I129" s="44" t="s">
        <v>12</v>
      </c>
      <c r="J129" s="64">
        <v>105000</v>
      </c>
      <c r="K129" s="76" t="s">
        <v>351</v>
      </c>
      <c r="L129" s="53"/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25.5">
      <c r="A130" s="41">
        <v>10</v>
      </c>
      <c r="B130" s="41">
        <v>1270</v>
      </c>
      <c r="C130" s="42" t="s">
        <v>5</v>
      </c>
      <c r="D130" s="43" t="s">
        <v>135</v>
      </c>
      <c r="E130" s="44" t="s">
        <v>42</v>
      </c>
      <c r="F130" s="43" t="s">
        <v>25</v>
      </c>
      <c r="G130" s="45" t="s">
        <v>201</v>
      </c>
      <c r="H130" s="44" t="s">
        <v>28</v>
      </c>
      <c r="I130" s="44" t="s">
        <v>12</v>
      </c>
      <c r="J130" s="64">
        <v>345000</v>
      </c>
      <c r="K130" s="44" t="s">
        <v>351</v>
      </c>
      <c r="L130" s="44"/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25.5">
      <c r="A131" s="41">
        <v>10</v>
      </c>
      <c r="B131" s="41">
        <v>1280</v>
      </c>
      <c r="C131" s="42" t="s">
        <v>5</v>
      </c>
      <c r="D131" s="43" t="s">
        <v>135</v>
      </c>
      <c r="E131" s="44" t="s">
        <v>42</v>
      </c>
      <c r="F131" s="43" t="s">
        <v>23</v>
      </c>
      <c r="G131" s="45" t="s">
        <v>201</v>
      </c>
      <c r="H131" s="44" t="s">
        <v>30</v>
      </c>
      <c r="I131" s="44" t="s">
        <v>93</v>
      </c>
      <c r="J131" s="64">
        <v>0</v>
      </c>
      <c r="K131" s="44" t="s">
        <v>352</v>
      </c>
      <c r="L131" s="44"/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76.5">
      <c r="A132" s="41">
        <v>10</v>
      </c>
      <c r="B132" s="41">
        <v>1290</v>
      </c>
      <c r="C132" s="42" t="s">
        <v>5</v>
      </c>
      <c r="D132" s="43" t="s">
        <v>135</v>
      </c>
      <c r="E132" s="44" t="s">
        <v>42</v>
      </c>
      <c r="F132" s="43" t="s">
        <v>23</v>
      </c>
      <c r="G132" s="45" t="s">
        <v>201</v>
      </c>
      <c r="H132" s="44" t="s">
        <v>136</v>
      </c>
      <c r="I132" s="44" t="s">
        <v>93</v>
      </c>
      <c r="J132" s="64">
        <v>0</v>
      </c>
      <c r="K132" s="44" t="s">
        <v>352</v>
      </c>
      <c r="L132" s="44"/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ht="38.25">
      <c r="A133" s="41">
        <v>10</v>
      </c>
      <c r="B133" s="41">
        <v>1300</v>
      </c>
      <c r="C133" s="42" t="s">
        <v>5</v>
      </c>
      <c r="D133" s="43" t="s">
        <v>135</v>
      </c>
      <c r="E133" s="44" t="s">
        <v>42</v>
      </c>
      <c r="F133" s="43" t="s">
        <v>10</v>
      </c>
      <c r="G133" s="45" t="s">
        <v>201</v>
      </c>
      <c r="H133" s="44" t="s">
        <v>195</v>
      </c>
      <c r="I133" s="61" t="s">
        <v>12</v>
      </c>
      <c r="J133" s="66">
        <v>0</v>
      </c>
      <c r="K133" s="77" t="s">
        <v>352</v>
      </c>
      <c r="L133" s="54"/>
      <c r="M133" s="71"/>
      <c r="N133" s="71"/>
      <c r="O133" s="71"/>
      <c r="P133" s="71"/>
      <c r="Q133" s="71"/>
      <c r="R133" s="71"/>
      <c r="S133" s="71"/>
      <c r="T133" s="71"/>
      <c r="U133" s="71"/>
      <c r="V133" s="71"/>
    </row>
    <row r="134" spans="1:22" ht="64.5">
      <c r="A134" s="41">
        <v>10</v>
      </c>
      <c r="B134" s="41">
        <v>1310</v>
      </c>
      <c r="C134" s="42" t="s">
        <v>5</v>
      </c>
      <c r="D134" s="43" t="s">
        <v>135</v>
      </c>
      <c r="E134" s="44" t="s">
        <v>137</v>
      </c>
      <c r="F134" s="43" t="s">
        <v>10</v>
      </c>
      <c r="G134" s="69" t="str">
        <f>CHAR(139+1)</f>
        <v>Œ</v>
      </c>
      <c r="H134" s="44" t="s">
        <v>138</v>
      </c>
      <c r="I134" s="61" t="s">
        <v>15</v>
      </c>
      <c r="J134" s="66">
        <v>250000</v>
      </c>
      <c r="K134" s="77" t="s">
        <v>351</v>
      </c>
      <c r="L134" s="54"/>
      <c r="M134" s="110">
        <f>(VALUE(MID(EVACDB3!M134,1,2)))+(VALUE(MID(EVACDB3!M134,5,2))/60)+(VALUE(MID(EVACDB3!M134,9,5))/3600)</f>
        <v>40.210144444444445</v>
      </c>
      <c r="N134" s="110">
        <f>(VALUE(MID(EVACDB3!N134,1,2)))+(VALUE(MID(EVACDB3!N134,5,2))/60)+(VALUE(MID(EVACDB3!N134,9,5))/3600)</f>
        <v>74.02152777777778</v>
      </c>
      <c r="O134" s="71"/>
      <c r="P134" s="71"/>
      <c r="Q134" s="71"/>
      <c r="R134" s="71"/>
      <c r="S134" s="71"/>
      <c r="T134" s="71"/>
      <c r="U134" s="71"/>
      <c r="V134" s="71"/>
    </row>
    <row r="135" spans="1:22" ht="26.25">
      <c r="A135" s="41">
        <v>10</v>
      </c>
      <c r="B135" s="41">
        <v>1320</v>
      </c>
      <c r="C135" s="42" t="s">
        <v>5</v>
      </c>
      <c r="D135" s="43" t="s">
        <v>135</v>
      </c>
      <c r="E135" s="44" t="s">
        <v>196</v>
      </c>
      <c r="F135" s="43" t="s">
        <v>10</v>
      </c>
      <c r="G135" s="69" t="str">
        <f>CHAR(139+2)</f>
        <v></v>
      </c>
      <c r="H135" s="44" t="s">
        <v>139</v>
      </c>
      <c r="I135" s="61" t="s">
        <v>15</v>
      </c>
      <c r="J135" s="66">
        <v>750000</v>
      </c>
      <c r="K135" s="51" t="s">
        <v>351</v>
      </c>
      <c r="L135" s="51"/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ht="26.25">
      <c r="A136" s="41">
        <v>10</v>
      </c>
      <c r="B136" s="41">
        <v>1330</v>
      </c>
      <c r="C136" s="42" t="s">
        <v>5</v>
      </c>
      <c r="D136" s="43" t="s">
        <v>135</v>
      </c>
      <c r="E136" s="44" t="s">
        <v>196</v>
      </c>
      <c r="F136" s="43" t="s">
        <v>6</v>
      </c>
      <c r="G136" s="69" t="str">
        <f>CHAR(139+3)</f>
        <v>Ž</v>
      </c>
      <c r="H136" s="44" t="s">
        <v>110</v>
      </c>
      <c r="I136" s="44" t="s">
        <v>93</v>
      </c>
      <c r="J136" s="66">
        <v>4000</v>
      </c>
      <c r="K136" s="51" t="s">
        <v>348</v>
      </c>
      <c r="L136" s="55" t="s">
        <v>99</v>
      </c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spans="1:22" ht="25.5">
      <c r="A137" s="41">
        <v>11</v>
      </c>
      <c r="B137" s="41">
        <v>1340</v>
      </c>
      <c r="C137" s="42" t="s">
        <v>5</v>
      </c>
      <c r="D137" s="43" t="s">
        <v>140</v>
      </c>
      <c r="E137" s="44" t="s">
        <v>42</v>
      </c>
      <c r="F137" s="43" t="s">
        <v>10</v>
      </c>
      <c r="G137" s="45" t="s">
        <v>201</v>
      </c>
      <c r="H137" s="44" t="s">
        <v>68</v>
      </c>
      <c r="I137" s="44" t="s">
        <v>15</v>
      </c>
      <c r="J137" s="64">
        <v>7700000</v>
      </c>
      <c r="K137" s="44" t="s">
        <v>349</v>
      </c>
      <c r="L137" s="44"/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spans="1:22" ht="25.5">
      <c r="A138" s="41">
        <v>11</v>
      </c>
      <c r="B138" s="41">
        <v>1350</v>
      </c>
      <c r="C138" s="42" t="s">
        <v>5</v>
      </c>
      <c r="D138" s="43" t="s">
        <v>140</v>
      </c>
      <c r="E138" s="44" t="s">
        <v>42</v>
      </c>
      <c r="F138" s="43" t="s">
        <v>10</v>
      </c>
      <c r="G138" s="45" t="s">
        <v>201</v>
      </c>
      <c r="H138" s="44" t="s">
        <v>43</v>
      </c>
      <c r="I138" s="44" t="s">
        <v>8</v>
      </c>
      <c r="J138" s="64">
        <v>3000</v>
      </c>
      <c r="K138" s="44" t="s">
        <v>349</v>
      </c>
      <c r="L138" s="44"/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1:22" ht="25.5">
      <c r="A139" s="41">
        <v>11</v>
      </c>
      <c r="B139" s="41">
        <v>1360</v>
      </c>
      <c r="C139" s="42" t="s">
        <v>5</v>
      </c>
      <c r="D139" s="43" t="s">
        <v>140</v>
      </c>
      <c r="E139" s="44" t="s">
        <v>42</v>
      </c>
      <c r="F139" s="43" t="s">
        <v>6</v>
      </c>
      <c r="G139" s="45" t="s">
        <v>201</v>
      </c>
      <c r="H139" s="44" t="s">
        <v>69</v>
      </c>
      <c r="I139" s="44" t="s">
        <v>93</v>
      </c>
      <c r="J139" s="64">
        <v>5000</v>
      </c>
      <c r="K139" s="44" t="s">
        <v>348</v>
      </c>
      <c r="L139" s="44" t="s">
        <v>99</v>
      </c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1:22" ht="25.5">
      <c r="A140" s="41">
        <v>11</v>
      </c>
      <c r="B140" s="41">
        <v>1370</v>
      </c>
      <c r="C140" s="42" t="s">
        <v>5</v>
      </c>
      <c r="D140" s="43" t="s">
        <v>140</v>
      </c>
      <c r="E140" s="44" t="s">
        <v>42</v>
      </c>
      <c r="F140" s="43" t="s">
        <v>6</v>
      </c>
      <c r="G140" s="45" t="s">
        <v>201</v>
      </c>
      <c r="H140" s="44" t="s">
        <v>60</v>
      </c>
      <c r="I140" s="44" t="s">
        <v>93</v>
      </c>
      <c r="J140" s="64">
        <v>2000</v>
      </c>
      <c r="K140" s="44" t="s">
        <v>348</v>
      </c>
      <c r="L140" s="44" t="s">
        <v>99</v>
      </c>
      <c r="M140" s="71"/>
      <c r="N140" s="71"/>
      <c r="O140" s="71"/>
      <c r="P140" s="71"/>
      <c r="Q140" s="71"/>
      <c r="R140" s="71"/>
      <c r="S140" s="71"/>
      <c r="T140" s="71"/>
      <c r="U140" s="71"/>
      <c r="V140" s="71"/>
    </row>
    <row r="141" spans="1:22" ht="51.75">
      <c r="A141" s="41">
        <v>11</v>
      </c>
      <c r="B141" s="41">
        <v>1380</v>
      </c>
      <c r="C141" s="42" t="s">
        <v>5</v>
      </c>
      <c r="D141" s="43" t="s">
        <v>140</v>
      </c>
      <c r="E141" s="44" t="s">
        <v>141</v>
      </c>
      <c r="F141" s="43" t="s">
        <v>25</v>
      </c>
      <c r="G141" s="69" t="str">
        <f>CHAR(139+1)</f>
        <v>Œ</v>
      </c>
      <c r="H141" s="44" t="s">
        <v>57</v>
      </c>
      <c r="I141" s="44" t="s">
        <v>12</v>
      </c>
      <c r="J141" s="64">
        <v>21000</v>
      </c>
      <c r="K141" s="44" t="s">
        <v>349</v>
      </c>
      <c r="L141" s="44"/>
      <c r="M141" s="110">
        <f>(VALUE(MID(EVACDB3!M141,1,2)))+(VALUE(MID(EVACDB3!M141,5,2))/60)+(VALUE(MID(EVACDB3!M141,9,5))/3600)</f>
        <v>40.15433611111111</v>
      </c>
      <c r="N141" s="110">
        <f>(VALUE(MID(EVACDB3!N141,1,2)))+(VALUE(MID(EVACDB3!N141,5,2))/60)+(VALUE(MID(EVACDB3!N141,9,5))/3600)</f>
        <v>74.05487222222222</v>
      </c>
      <c r="O141" s="110">
        <f>(VALUE(MID(EVACDB3!O141,1,2)))+(VALUE(MID(EVACDB3!O141,5,2))/60)+(VALUE(MID(EVACDB3!O141,9,5))/3600)</f>
        <v>40.1537</v>
      </c>
      <c r="P141" s="110">
        <f>(VALUE(MID(EVACDB3!P141,1,2)))+(VALUE(MID(EVACDB3!P141,5,2))/60)+(VALUE(MID(EVACDB3!P141,9,5))/3600)</f>
        <v>74.05848333333333</v>
      </c>
      <c r="Q141" s="110">
        <f>(VALUE(MID(EVACDB3!Q141,1,2)))+(VALUE(MID(EVACDB3!Q141,5,2))/60)+(VALUE(MID(EVACDB3!Q141,9,5))/3600)</f>
        <v>40.15247222222222</v>
      </c>
      <c r="R141" s="110">
        <f>(VALUE(MID(EVACDB3!R141,1,2)))+(VALUE(MID(EVACDB3!R141,5,2))/60)+(VALUE(MID(EVACDB3!R141,9,5))/3600)</f>
        <v>74.07251388888889</v>
      </c>
      <c r="S141" s="71"/>
      <c r="T141" s="71"/>
      <c r="U141" s="71"/>
      <c r="V141" s="71"/>
    </row>
    <row r="142" spans="1:22" ht="51.75">
      <c r="A142" s="41">
        <v>11</v>
      </c>
      <c r="B142" s="41">
        <v>1390</v>
      </c>
      <c r="C142" s="42" t="s">
        <v>5</v>
      </c>
      <c r="D142" s="43" t="s">
        <v>140</v>
      </c>
      <c r="E142" s="44" t="s">
        <v>141</v>
      </c>
      <c r="F142" s="43" t="s">
        <v>25</v>
      </c>
      <c r="G142" s="69" t="str">
        <f>CHAR(139+1)</f>
        <v>Œ</v>
      </c>
      <c r="H142" s="44" t="s">
        <v>28</v>
      </c>
      <c r="I142" s="44" t="s">
        <v>12</v>
      </c>
      <c r="J142" s="64">
        <v>69000</v>
      </c>
      <c r="K142" s="44" t="s">
        <v>351</v>
      </c>
      <c r="L142" s="44"/>
      <c r="M142" s="110">
        <f>(VALUE(MID(EVACDB3!M142,1,2)))+(VALUE(MID(EVACDB3!M142,5,2))/60)+(VALUE(MID(EVACDB3!M142,9,5))/3600)</f>
        <v>40.15433611111111</v>
      </c>
      <c r="N142" s="110">
        <f>(VALUE(MID(EVACDB3!N142,1,2)))+(VALUE(MID(EVACDB3!N142,5,2))/60)+(VALUE(MID(EVACDB3!N142,9,5))/3600)</f>
        <v>74.05487222222222</v>
      </c>
      <c r="O142" s="110">
        <f>(VALUE(MID(EVACDB3!O142,1,2)))+(VALUE(MID(EVACDB3!O142,5,2))/60)+(VALUE(MID(EVACDB3!O142,9,5))/3600)</f>
        <v>40.1537</v>
      </c>
      <c r="P142" s="110">
        <f>(VALUE(MID(EVACDB3!P142,1,2)))+(VALUE(MID(EVACDB3!P142,5,2))/60)+(VALUE(MID(EVACDB3!P142,9,5))/3600)</f>
        <v>74.05848333333333</v>
      </c>
      <c r="Q142" s="110">
        <f>(VALUE(MID(EVACDB3!Q142,1,2)))+(VALUE(MID(EVACDB3!Q142,5,2))/60)+(VALUE(MID(EVACDB3!Q142,9,5))/3600)</f>
        <v>40.15247222222222</v>
      </c>
      <c r="R142" s="110">
        <f>(VALUE(MID(EVACDB3!R142,1,2)))+(VALUE(MID(EVACDB3!R142,5,2))/60)+(VALUE(MID(EVACDB3!R142,9,5))/3600)</f>
        <v>74.07251388888889</v>
      </c>
      <c r="S142" s="71"/>
      <c r="T142" s="71"/>
      <c r="U142" s="71"/>
      <c r="V142" s="71"/>
    </row>
    <row r="143" spans="1:22" ht="51.75">
      <c r="A143" s="41">
        <v>11</v>
      </c>
      <c r="B143" s="41">
        <v>1400</v>
      </c>
      <c r="C143" s="42" t="s">
        <v>5</v>
      </c>
      <c r="D143" s="43" t="s">
        <v>140</v>
      </c>
      <c r="E143" s="44" t="s">
        <v>197</v>
      </c>
      <c r="F143" s="43" t="s">
        <v>10</v>
      </c>
      <c r="G143" s="69" t="str">
        <f>CHAR(139+3)</f>
        <v>Ž</v>
      </c>
      <c r="H143" s="44" t="s">
        <v>142</v>
      </c>
      <c r="I143" s="44" t="s">
        <v>15</v>
      </c>
      <c r="J143" s="64">
        <v>1100000</v>
      </c>
      <c r="K143" s="44" t="s">
        <v>351</v>
      </c>
      <c r="L143" s="44"/>
      <c r="M143" s="110">
        <f>(VALUE(MID(EVACDB3!M143,1,2)))+(VALUE(MID(EVACDB3!M143,5,2))/60)+(VALUE(MID(EVACDB3!M143,9,5))/3600)</f>
        <v>40.15400833333333</v>
      </c>
      <c r="N143" s="110">
        <f>(VALUE(MID(EVACDB3!N143,1,2)))+(VALUE(MID(EVACDB3!N143,5,2))/60)+(VALUE(MID(EVACDB3!N143,9,5))/3600)</f>
        <v>74.09803888888888</v>
      </c>
      <c r="O143" s="71"/>
      <c r="P143" s="71"/>
      <c r="Q143" s="71"/>
      <c r="R143" s="71"/>
      <c r="S143" s="71"/>
      <c r="T143" s="71"/>
      <c r="U143" s="71"/>
      <c r="V143" s="71"/>
    </row>
    <row r="144" spans="1:22" ht="26.25">
      <c r="A144" s="41">
        <v>11</v>
      </c>
      <c r="B144" s="41">
        <v>1410</v>
      </c>
      <c r="C144" s="42" t="s">
        <v>5</v>
      </c>
      <c r="D144" s="43" t="s">
        <v>140</v>
      </c>
      <c r="E144" s="44" t="s">
        <v>143</v>
      </c>
      <c r="F144" s="43" t="s">
        <v>10</v>
      </c>
      <c r="G144" s="69" t="str">
        <f>CHAR(139+2)</f>
        <v></v>
      </c>
      <c r="H144" s="44" t="s">
        <v>144</v>
      </c>
      <c r="I144" s="44" t="s">
        <v>15</v>
      </c>
      <c r="J144" s="64">
        <v>10000000</v>
      </c>
      <c r="K144" s="44" t="s">
        <v>348</v>
      </c>
      <c r="L144" s="44"/>
      <c r="M144" s="110">
        <f>(VALUE(MID(EVACDB3!M144,1,2)))+(VALUE(MID(EVACDB3!M144,5,2))/60)+(VALUE(MID(EVACDB3!M144,9,5))/3600)</f>
        <v>40.15011388888889</v>
      </c>
      <c r="N144" s="110">
        <f>(VALUE(MID(EVACDB3!N144,1,2)))+(VALUE(MID(EVACDB3!N144,5,2))/60)+(VALUE(MID(EVACDB3!N144,9,5))/3600)</f>
        <v>74.09599166666666</v>
      </c>
      <c r="O144" s="71"/>
      <c r="P144" s="71"/>
      <c r="Q144" s="71"/>
      <c r="R144" s="71"/>
      <c r="S144" s="71"/>
      <c r="T144" s="71"/>
      <c r="U144" s="71"/>
      <c r="V144" s="71"/>
    </row>
    <row r="145" spans="1:22" ht="39">
      <c r="A145" s="41">
        <v>11</v>
      </c>
      <c r="B145" s="41">
        <v>1420</v>
      </c>
      <c r="C145" s="42" t="s">
        <v>5</v>
      </c>
      <c r="D145" s="43" t="s">
        <v>140</v>
      </c>
      <c r="E145" s="44" t="s">
        <v>145</v>
      </c>
      <c r="F145" s="43" t="s">
        <v>6</v>
      </c>
      <c r="G145" s="69" t="str">
        <f>CHAR(139+4)</f>
        <v></v>
      </c>
      <c r="H145" s="46" t="s">
        <v>146</v>
      </c>
      <c r="I145" s="44" t="s">
        <v>93</v>
      </c>
      <c r="J145" s="64">
        <v>500</v>
      </c>
      <c r="K145" s="44" t="s">
        <v>349</v>
      </c>
      <c r="L145" s="44" t="s">
        <v>99</v>
      </c>
      <c r="M145" s="110">
        <f>(VALUE(MID(EVACDB3!M145,1,2)))+(VALUE(MID(EVACDB3!M145,5,2))/60)+(VALUE(MID(EVACDB3!M145,9,5))/3600)</f>
        <v>40.14946944444444</v>
      </c>
      <c r="N145" s="110">
        <f>(VALUE(MID(EVACDB3!N145,1,2)))+(VALUE(MID(EVACDB3!N145,5,2))/60)+(VALUE(MID(EVACDB3!N145,9,5))/3600)</f>
        <v>74.10235555555555</v>
      </c>
      <c r="O145" s="71"/>
      <c r="P145" s="71"/>
      <c r="Q145" s="71"/>
      <c r="R145" s="71"/>
      <c r="S145" s="71"/>
      <c r="T145" s="71"/>
      <c r="U145" s="71"/>
      <c r="V145" s="71"/>
    </row>
    <row r="146" spans="1:22" ht="39">
      <c r="A146" s="41">
        <v>11</v>
      </c>
      <c r="B146" s="41">
        <v>1430</v>
      </c>
      <c r="C146" s="42" t="s">
        <v>5</v>
      </c>
      <c r="D146" s="43" t="s">
        <v>140</v>
      </c>
      <c r="E146" s="44" t="s">
        <v>145</v>
      </c>
      <c r="F146" s="43" t="s">
        <v>25</v>
      </c>
      <c r="G146" s="69" t="str">
        <f>CHAR(139+4)</f>
        <v></v>
      </c>
      <c r="H146" s="42" t="s">
        <v>147</v>
      </c>
      <c r="I146" s="44" t="s">
        <v>8</v>
      </c>
      <c r="J146" s="64">
        <v>10000</v>
      </c>
      <c r="K146" s="44" t="s">
        <v>349</v>
      </c>
      <c r="L146" s="44"/>
      <c r="M146" s="110">
        <f>(VALUE(MID(EVACDB3!M146,1,2)))+(VALUE(MID(EVACDB3!M146,5,2))/60)+(VALUE(MID(EVACDB3!M146,9,5))/3600)</f>
        <v>40.14946944444444</v>
      </c>
      <c r="N146" s="110">
        <f>(VALUE(MID(EVACDB3!N146,1,2)))+(VALUE(MID(EVACDB3!N146,5,2))/60)+(VALUE(MID(EVACDB3!N146,9,5))/3600)</f>
        <v>74.10235555555555</v>
      </c>
      <c r="O146" s="71"/>
      <c r="P146" s="71"/>
      <c r="Q146" s="71"/>
      <c r="R146" s="71"/>
      <c r="S146" s="71"/>
      <c r="T146" s="71"/>
      <c r="U146" s="71"/>
      <c r="V146" s="71"/>
    </row>
    <row r="147" spans="1:22" ht="25.5">
      <c r="A147" s="41">
        <v>12</v>
      </c>
      <c r="B147" s="41">
        <v>1440</v>
      </c>
      <c r="C147" s="42" t="s">
        <v>5</v>
      </c>
      <c r="D147" s="43" t="s">
        <v>148</v>
      </c>
      <c r="E147" s="44" t="s">
        <v>42</v>
      </c>
      <c r="F147" s="43" t="s">
        <v>10</v>
      </c>
      <c r="G147" s="45" t="s">
        <v>201</v>
      </c>
      <c r="H147" s="49" t="s">
        <v>68</v>
      </c>
      <c r="I147" s="44" t="s">
        <v>15</v>
      </c>
      <c r="J147" s="64">
        <v>8800000</v>
      </c>
      <c r="K147" s="44" t="s">
        <v>349</v>
      </c>
      <c r="L147" s="44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ht="25.5">
      <c r="A148" s="41">
        <v>12</v>
      </c>
      <c r="B148" s="41">
        <v>1450</v>
      </c>
      <c r="C148" s="42" t="s">
        <v>5</v>
      </c>
      <c r="D148" s="43" t="s">
        <v>148</v>
      </c>
      <c r="E148" s="44" t="s">
        <v>42</v>
      </c>
      <c r="F148" s="43" t="s">
        <v>10</v>
      </c>
      <c r="G148" s="45" t="s">
        <v>201</v>
      </c>
      <c r="H148" s="44" t="s">
        <v>43</v>
      </c>
      <c r="I148" s="44" t="s">
        <v>8</v>
      </c>
      <c r="J148" s="64">
        <v>3200</v>
      </c>
      <c r="K148" s="44" t="s">
        <v>349</v>
      </c>
      <c r="L148" s="44"/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1:22" ht="25.5">
      <c r="A149" s="41">
        <v>12</v>
      </c>
      <c r="B149" s="41">
        <v>1460</v>
      </c>
      <c r="C149" s="42" t="s">
        <v>5</v>
      </c>
      <c r="D149" s="43" t="s">
        <v>148</v>
      </c>
      <c r="E149" s="44" t="s">
        <v>42</v>
      </c>
      <c r="F149" s="43" t="s">
        <v>6</v>
      </c>
      <c r="G149" s="45" t="s">
        <v>201</v>
      </c>
      <c r="H149" s="44" t="s">
        <v>60</v>
      </c>
      <c r="I149" s="44" t="s">
        <v>93</v>
      </c>
      <c r="J149" s="64">
        <v>2000</v>
      </c>
      <c r="K149" s="44" t="s">
        <v>348</v>
      </c>
      <c r="L149" s="44" t="s">
        <v>24</v>
      </c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1:22" ht="25.5">
      <c r="A150" s="41">
        <v>12</v>
      </c>
      <c r="B150" s="41">
        <v>1470</v>
      </c>
      <c r="C150" s="42" t="s">
        <v>5</v>
      </c>
      <c r="D150" s="43" t="s">
        <v>148</v>
      </c>
      <c r="E150" s="44" t="s">
        <v>42</v>
      </c>
      <c r="F150" s="43" t="s">
        <v>6</v>
      </c>
      <c r="G150" s="45" t="s">
        <v>201</v>
      </c>
      <c r="H150" s="44" t="s">
        <v>69</v>
      </c>
      <c r="I150" s="44" t="s">
        <v>93</v>
      </c>
      <c r="J150" s="64">
        <v>5000</v>
      </c>
      <c r="K150" s="44" t="s">
        <v>348</v>
      </c>
      <c r="L150" s="44" t="s">
        <v>99</v>
      </c>
      <c r="M150" s="71"/>
      <c r="N150" s="71"/>
      <c r="O150" s="71"/>
      <c r="P150" s="71"/>
      <c r="Q150" s="71"/>
      <c r="R150" s="71"/>
      <c r="S150" s="71"/>
      <c r="T150" s="71"/>
      <c r="U150" s="71"/>
      <c r="V150" s="71"/>
    </row>
    <row r="151" spans="1:22" ht="26.25">
      <c r="A151" s="41">
        <v>12</v>
      </c>
      <c r="B151" s="41">
        <v>1480</v>
      </c>
      <c r="C151" s="42" t="s">
        <v>5</v>
      </c>
      <c r="D151" s="43" t="s">
        <v>148</v>
      </c>
      <c r="E151" s="44" t="s">
        <v>198</v>
      </c>
      <c r="F151" s="43" t="s">
        <v>25</v>
      </c>
      <c r="G151" s="69" t="str">
        <f>CHAR(139+1)</f>
        <v>Œ</v>
      </c>
      <c r="H151" s="44" t="s">
        <v>57</v>
      </c>
      <c r="I151" s="44" t="s">
        <v>12</v>
      </c>
      <c r="J151" s="64">
        <v>7000</v>
      </c>
      <c r="K151" s="44" t="s">
        <v>349</v>
      </c>
      <c r="L151" s="44"/>
      <c r="M151" s="110">
        <f>(VALUE(MID(EVACDB3!M151,1,2)))+(VALUE(MID(EVACDB3!M151,5,2))/60)+(VALUE(MID(EVACDB3!M151,9,5))/3600)</f>
        <v>40.12628055555555</v>
      </c>
      <c r="N151" s="110">
        <f>(VALUE(MID(EVACDB3!N151,1,2)))+(VALUE(MID(EVACDB3!N151,5,2))/60)+(VALUE(MID(EVACDB3!N151,9,5))/3600)</f>
        <v>74.04916666666666</v>
      </c>
      <c r="O151" s="71"/>
      <c r="P151" s="71"/>
      <c r="Q151" s="71"/>
      <c r="R151" s="71"/>
      <c r="S151" s="71"/>
      <c r="T151" s="71"/>
      <c r="U151" s="71"/>
      <c r="V151" s="71"/>
    </row>
    <row r="152" spans="1:22" ht="26.25">
      <c r="A152" s="41">
        <v>12</v>
      </c>
      <c r="B152" s="41">
        <v>1490</v>
      </c>
      <c r="C152" s="42" t="s">
        <v>5</v>
      </c>
      <c r="D152" s="43" t="s">
        <v>148</v>
      </c>
      <c r="E152" s="44" t="s">
        <v>198</v>
      </c>
      <c r="F152" s="43" t="s">
        <v>25</v>
      </c>
      <c r="G152" s="69" t="str">
        <f>CHAR(139+1)</f>
        <v>Œ</v>
      </c>
      <c r="H152" s="44" t="s">
        <v>28</v>
      </c>
      <c r="I152" s="44" t="s">
        <v>12</v>
      </c>
      <c r="J152" s="64">
        <v>23000</v>
      </c>
      <c r="K152" s="44" t="s">
        <v>351</v>
      </c>
      <c r="L152" s="44"/>
      <c r="M152" s="110">
        <f>(VALUE(MID(EVACDB3!M152,1,2)))+(VALUE(MID(EVACDB3!M152,5,2))/60)+(VALUE(MID(EVACDB3!M152,9,5))/3600)</f>
        <v>40.12628055555555</v>
      </c>
      <c r="N152" s="110">
        <f>(VALUE(MID(EVACDB3!N152,1,2)))+(VALUE(MID(EVACDB3!N152,5,2))/60)+(VALUE(MID(EVACDB3!N152,9,5))/3600)</f>
        <v>74.04916666666666</v>
      </c>
      <c r="O152" s="71"/>
      <c r="P152" s="71"/>
      <c r="Q152" s="71"/>
      <c r="R152" s="71"/>
      <c r="S152" s="71"/>
      <c r="T152" s="71"/>
      <c r="U152" s="71"/>
      <c r="V152" s="71"/>
    </row>
    <row r="153" spans="1:22" ht="26.25">
      <c r="A153" s="41">
        <v>12</v>
      </c>
      <c r="B153" s="41">
        <v>1500</v>
      </c>
      <c r="C153" s="42" t="s">
        <v>5</v>
      </c>
      <c r="D153" s="43" t="s">
        <v>148</v>
      </c>
      <c r="E153" s="44" t="s">
        <v>150</v>
      </c>
      <c r="F153" s="43" t="s">
        <v>10</v>
      </c>
      <c r="G153" s="69" t="str">
        <f>CHAR(139+2)</f>
        <v></v>
      </c>
      <c r="H153" s="44" t="s">
        <v>151</v>
      </c>
      <c r="I153" s="44" t="s">
        <v>15</v>
      </c>
      <c r="J153" s="64">
        <v>10000000</v>
      </c>
      <c r="K153" s="44" t="s">
        <v>348</v>
      </c>
      <c r="L153" s="44"/>
      <c r="M153" s="110">
        <f>(VALUE(MID(EVACDB3!M153,1,2)))+(VALUE(MID(EVACDB3!M153,5,2))/60)+(VALUE(MID(EVACDB3!M153,9,5))/3600)</f>
        <v>40.13237222222222</v>
      </c>
      <c r="N153" s="110">
        <f>(VALUE(MID(EVACDB3!N153,1,2)))+(VALUE(MID(EVACDB3!N153,5,2))/60)+(VALUE(MID(EVACDB3!N153,9,5))/3600)</f>
        <v>74.06524444444445</v>
      </c>
      <c r="O153" s="71"/>
      <c r="P153" s="71"/>
      <c r="Q153" s="71"/>
      <c r="R153" s="71"/>
      <c r="S153" s="71"/>
      <c r="T153" s="71"/>
      <c r="U153" s="71"/>
      <c r="V153" s="71"/>
    </row>
    <row r="154" spans="1:22" ht="26.25">
      <c r="A154" s="41">
        <v>12</v>
      </c>
      <c r="B154" s="41">
        <v>1510</v>
      </c>
      <c r="C154" s="42" t="s">
        <v>5</v>
      </c>
      <c r="D154" s="43" t="s">
        <v>148</v>
      </c>
      <c r="E154" s="44" t="s">
        <v>152</v>
      </c>
      <c r="F154" s="43" t="s">
        <v>6</v>
      </c>
      <c r="G154" s="69" t="str">
        <f>CHAR(139+3)</f>
        <v>Ž</v>
      </c>
      <c r="H154" s="44" t="s">
        <v>153</v>
      </c>
      <c r="I154" s="44" t="s">
        <v>93</v>
      </c>
      <c r="J154" s="64">
        <v>4000</v>
      </c>
      <c r="K154" s="44" t="s">
        <v>348</v>
      </c>
      <c r="L154" s="44" t="s">
        <v>99</v>
      </c>
      <c r="M154" s="110">
        <f>(VALUE(MID(EVACDB3!M154,1,2)))+(VALUE(MID(EVACDB3!M154,5,2))/60)+(VALUE(MID(EVACDB3!M154,9,5))/3600)</f>
        <v>40.14108888888889</v>
      </c>
      <c r="N154" s="110">
        <f>(VALUE(MID(EVACDB3!N154,1,2)))+(VALUE(MID(EVACDB3!N154,5,2))/60)+(VALUE(MID(EVACDB3!N154,9,5))/3600)</f>
        <v>74.05139166666666</v>
      </c>
      <c r="O154" s="71"/>
      <c r="P154" s="71"/>
      <c r="Q154" s="71"/>
      <c r="R154" s="71"/>
      <c r="S154" s="71"/>
      <c r="T154" s="71"/>
      <c r="U154" s="71"/>
      <c r="V154" s="71"/>
    </row>
    <row r="155" spans="1:22" ht="26.25">
      <c r="A155" s="41">
        <v>12</v>
      </c>
      <c r="B155" s="41">
        <v>1520</v>
      </c>
      <c r="C155" s="42" t="s">
        <v>5</v>
      </c>
      <c r="D155" s="43" t="s">
        <v>148</v>
      </c>
      <c r="E155" s="44" t="s">
        <v>154</v>
      </c>
      <c r="F155" s="43" t="s">
        <v>6</v>
      </c>
      <c r="G155" s="69" t="str">
        <f>CHAR(139+4)</f>
        <v></v>
      </c>
      <c r="H155" s="44" t="s">
        <v>155</v>
      </c>
      <c r="I155" s="44" t="s">
        <v>93</v>
      </c>
      <c r="J155" s="64">
        <v>500</v>
      </c>
      <c r="K155" s="44" t="s">
        <v>348</v>
      </c>
      <c r="L155" s="44" t="s">
        <v>99</v>
      </c>
      <c r="M155" s="110">
        <f>(VALUE(MID(EVACDB3!M155,1,2)))+(VALUE(MID(EVACDB3!M155,5,2))/60)+(VALUE(MID(EVACDB3!M155,9,5))/3600)</f>
        <v>40.14188333333333</v>
      </c>
      <c r="N155" s="110">
        <f>(VALUE(MID(EVACDB3!N155,1,2)))+(VALUE(MID(EVACDB3!N155,5,2))/60)+(VALUE(MID(EVACDB3!N155,9,5))/3600)</f>
        <v>74.06655555555555</v>
      </c>
      <c r="O155" s="71"/>
      <c r="P155" s="71"/>
      <c r="Q155" s="71"/>
      <c r="R155" s="71"/>
      <c r="S155" s="71"/>
      <c r="T155" s="71"/>
      <c r="U155" s="71"/>
      <c r="V155" s="71"/>
    </row>
    <row r="157" ht="12.75">
      <c r="C157" s="58"/>
    </row>
    <row r="158" ht="12.75">
      <c r="C158" s="58"/>
    </row>
    <row r="159" spans="3:4" ht="12.75">
      <c r="C159" s="56"/>
      <c r="D159" s="59"/>
    </row>
    <row r="160" ht="12.75">
      <c r="C160" s="56"/>
    </row>
    <row r="161" ht="12.75">
      <c r="C161" s="56"/>
    </row>
    <row r="163" ht="12.75">
      <c r="C163" s="56"/>
    </row>
    <row r="164" ht="12.75">
      <c r="C164" s="56"/>
    </row>
    <row r="165" ht="12.75">
      <c r="C165" s="56"/>
    </row>
    <row r="166" ht="12.75">
      <c r="C166" s="56"/>
    </row>
    <row r="175" spans="7:8" ht="12.75">
      <c r="G175" s="56" t="s">
        <v>172</v>
      </c>
      <c r="H175" s="57">
        <f>CODE(G175)</f>
        <v>140</v>
      </c>
    </row>
  </sheetData>
  <printOptions horizontalCentered="1"/>
  <pageMargins left="0.75" right="0.75" top="1" bottom="1" header="0.5" footer="0.5"/>
  <pageSetup fitToHeight="18" fitToWidth="1" horizontalDpi="600" verticalDpi="600" orientation="landscape" paperSize="17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Civil Inc.&amp;R&amp;"Ariel,Regular"&amp;P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A2:L8"/>
  <sheetViews>
    <sheetView workbookViewId="0" topLeftCell="A1">
      <selection activeCell="C8" sqref="C8"/>
    </sheetView>
  </sheetViews>
  <sheetFormatPr defaultColWidth="8.88671875" defaultRowHeight="15"/>
  <cols>
    <col min="1" max="1" width="12.77734375" style="0" customWidth="1"/>
    <col min="2" max="2" width="12.10546875" style="0" customWidth="1"/>
    <col min="3" max="3" width="12.77734375" style="0" customWidth="1"/>
    <col min="4" max="4" width="13.77734375" style="0" customWidth="1"/>
  </cols>
  <sheetData>
    <row r="2" spans="1:12" ht="15">
      <c r="A2" t="s">
        <v>218</v>
      </c>
      <c r="B2" t="s">
        <v>220</v>
      </c>
      <c r="C2" s="75">
        <v>40</v>
      </c>
      <c r="D2" t="s">
        <v>224</v>
      </c>
      <c r="E2" s="71"/>
      <c r="F2" s="71"/>
      <c r="G2" s="71"/>
      <c r="H2" s="71"/>
      <c r="I2" s="71"/>
      <c r="J2" s="71"/>
      <c r="K2" s="71"/>
      <c r="L2" s="71"/>
    </row>
    <row r="3" spans="2:4" ht="15">
      <c r="B3" t="s">
        <v>221</v>
      </c>
      <c r="C3">
        <v>8</v>
      </c>
      <c r="D3" s="70" t="s">
        <v>225</v>
      </c>
    </row>
    <row r="4" spans="2:4" ht="15">
      <c r="B4" t="s">
        <v>222</v>
      </c>
      <c r="C4">
        <v>30.78</v>
      </c>
      <c r="D4" t="s">
        <v>223</v>
      </c>
    </row>
    <row r="5" spans="1:4" ht="15">
      <c r="A5" t="s">
        <v>219</v>
      </c>
      <c r="B5" t="s">
        <v>220</v>
      </c>
      <c r="C5">
        <v>74</v>
      </c>
      <c r="D5" t="s">
        <v>224</v>
      </c>
    </row>
    <row r="6" spans="2:4" ht="15">
      <c r="B6" t="s">
        <v>221</v>
      </c>
      <c r="C6">
        <v>3</v>
      </c>
      <c r="D6" s="70" t="s">
        <v>225</v>
      </c>
    </row>
    <row r="7" spans="2:4" ht="15">
      <c r="B7" t="s">
        <v>222</v>
      </c>
      <c r="C7">
        <v>59.6</v>
      </c>
      <c r="D7" t="s">
        <v>223</v>
      </c>
    </row>
    <row r="8" spans="3:4" ht="15">
      <c r="C8" t="str">
        <f>C2&amp;D2&amp;C3&amp;D3&amp;C4&amp;D4</f>
        <v>40° 8' 30.78"</v>
      </c>
      <c r="D8" t="str">
        <f>C5&amp;D5&amp;C6&amp;D6&amp;C7&amp;D7</f>
        <v>74° 3' 59.6"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D7:O28"/>
  <sheetViews>
    <sheetView tabSelected="1" zoomScale="50" zoomScaleNormal="50" workbookViewId="0" topLeftCell="C1">
      <selection activeCell="W75" sqref="W75"/>
    </sheetView>
  </sheetViews>
  <sheetFormatPr defaultColWidth="8.88671875" defaultRowHeight="15"/>
  <cols>
    <col min="1" max="16384" width="19.99609375" style="116" customWidth="1"/>
  </cols>
  <sheetData>
    <row r="6" ht="30.75" thickBot="1"/>
    <row r="7" spans="4:15" ht="30">
      <c r="D7" s="117"/>
      <c r="E7" s="117"/>
      <c r="F7" s="118"/>
      <c r="G7" s="119"/>
      <c r="H7" s="119"/>
      <c r="I7" s="119"/>
      <c r="J7" s="119"/>
      <c r="K7" s="119"/>
      <c r="L7" s="120"/>
      <c r="M7" s="117"/>
      <c r="N7" s="117"/>
      <c r="O7" s="117"/>
    </row>
    <row r="8" spans="4:15" ht="30">
      <c r="D8" s="117"/>
      <c r="E8" s="117"/>
      <c r="F8" s="121"/>
      <c r="G8" s="117"/>
      <c r="H8" s="117"/>
      <c r="I8" s="122" t="s">
        <v>446</v>
      </c>
      <c r="J8" s="117"/>
      <c r="K8" s="117"/>
      <c r="L8" s="123"/>
      <c r="M8" s="117"/>
      <c r="N8" s="117"/>
      <c r="O8" s="117"/>
    </row>
    <row r="9" spans="4:15" ht="30">
      <c r="D9" s="117"/>
      <c r="E9" s="117"/>
      <c r="F9" s="121"/>
      <c r="G9" s="117"/>
      <c r="H9" s="117"/>
      <c r="I9" s="122" t="s">
        <v>447</v>
      </c>
      <c r="J9" s="117"/>
      <c r="K9" s="117"/>
      <c r="L9" s="123"/>
      <c r="M9" s="117"/>
      <c r="N9" s="117"/>
      <c r="O9" s="117"/>
    </row>
    <row r="10" spans="4:15" ht="30">
      <c r="D10" s="117"/>
      <c r="E10" s="117"/>
      <c r="F10" s="121"/>
      <c r="G10" s="117"/>
      <c r="H10" s="117"/>
      <c r="I10" s="122" t="s">
        <v>448</v>
      </c>
      <c r="J10" s="117"/>
      <c r="K10" s="117"/>
      <c r="L10" s="123"/>
      <c r="M10" s="117"/>
      <c r="N10" s="117"/>
      <c r="O10" s="117"/>
    </row>
    <row r="11" spans="4:15" ht="30.75" thickBot="1">
      <c r="D11" s="117"/>
      <c r="E11" s="117"/>
      <c r="F11" s="124"/>
      <c r="G11" s="125"/>
      <c r="H11" s="125"/>
      <c r="I11" s="126"/>
      <c r="J11" s="125"/>
      <c r="K11" s="125"/>
      <c r="L11" s="127"/>
      <c r="M11" s="117"/>
      <c r="N11" s="117"/>
      <c r="O11" s="117"/>
    </row>
    <row r="12" spans="4:15" ht="30">
      <c r="D12" s="117"/>
      <c r="E12" s="117"/>
      <c r="F12" s="117"/>
      <c r="G12" s="117"/>
      <c r="H12" s="117"/>
      <c r="I12" s="117"/>
      <c r="J12" s="117"/>
      <c r="K12" s="117"/>
      <c r="L12" s="117"/>
      <c r="M12" s="117"/>
      <c r="N12" s="117"/>
      <c r="O12" s="117"/>
    </row>
    <row r="13" spans="4:15" ht="30">
      <c r="D13" s="117"/>
      <c r="E13" s="117"/>
      <c r="G13" s="128" t="s">
        <v>449</v>
      </c>
      <c r="H13" s="129" t="s">
        <v>450</v>
      </c>
      <c r="I13" s="117"/>
      <c r="K13" s="117"/>
      <c r="L13" s="117"/>
      <c r="M13" s="117"/>
      <c r="N13" s="117"/>
      <c r="O13" s="117"/>
    </row>
    <row r="14" spans="4:15" ht="30">
      <c r="D14" s="117"/>
      <c r="E14" s="117"/>
      <c r="G14" s="130">
        <v>1</v>
      </c>
      <c r="H14" s="131" t="s">
        <v>451</v>
      </c>
      <c r="I14" s="117"/>
      <c r="K14" s="117"/>
      <c r="L14" s="117"/>
      <c r="M14" s="117"/>
      <c r="N14" s="117"/>
      <c r="O14" s="117"/>
    </row>
    <row r="15" spans="4:15" ht="30">
      <c r="D15" s="117"/>
      <c r="E15" s="117"/>
      <c r="G15" s="130">
        <v>2</v>
      </c>
      <c r="H15" s="131" t="s">
        <v>452</v>
      </c>
      <c r="I15" s="117"/>
      <c r="K15" s="117"/>
      <c r="L15" s="117"/>
      <c r="M15" s="117"/>
      <c r="N15" s="117"/>
      <c r="O15" s="117"/>
    </row>
    <row r="16" spans="4:15" ht="30">
      <c r="D16" s="117"/>
      <c r="E16" s="117"/>
      <c r="G16" s="130">
        <v>3</v>
      </c>
      <c r="H16" s="131" t="s">
        <v>453</v>
      </c>
      <c r="I16" s="117"/>
      <c r="K16" s="117"/>
      <c r="L16" s="117"/>
      <c r="M16" s="117"/>
      <c r="N16" s="117"/>
      <c r="O16" s="117"/>
    </row>
    <row r="17" spans="4:15" ht="30">
      <c r="D17" s="117"/>
      <c r="E17" s="117"/>
      <c r="G17" s="130">
        <v>4</v>
      </c>
      <c r="H17" s="131" t="s">
        <v>454</v>
      </c>
      <c r="I17" s="117"/>
      <c r="K17" s="117"/>
      <c r="L17" s="117"/>
      <c r="M17" s="117"/>
      <c r="N17" s="117"/>
      <c r="O17" s="117"/>
    </row>
    <row r="18" spans="4:15" ht="30">
      <c r="D18" s="117"/>
      <c r="E18" s="117"/>
      <c r="G18" s="130">
        <v>5</v>
      </c>
      <c r="H18" s="131" t="s">
        <v>455</v>
      </c>
      <c r="I18" s="117"/>
      <c r="K18" s="117"/>
      <c r="L18" s="117"/>
      <c r="M18" s="117"/>
      <c r="N18" s="117"/>
      <c r="O18" s="117"/>
    </row>
    <row r="19" spans="4:15" ht="30">
      <c r="D19" s="117"/>
      <c r="E19" s="117"/>
      <c r="G19" s="130">
        <v>6</v>
      </c>
      <c r="H19" s="131" t="s">
        <v>456</v>
      </c>
      <c r="I19" s="117"/>
      <c r="K19" s="117"/>
      <c r="L19" s="117"/>
      <c r="M19" s="117"/>
      <c r="N19" s="117"/>
      <c r="O19" s="117"/>
    </row>
    <row r="20" spans="4:15" ht="30">
      <c r="D20" s="117"/>
      <c r="E20" s="117"/>
      <c r="G20" s="130">
        <v>7</v>
      </c>
      <c r="H20" s="131" t="s">
        <v>457</v>
      </c>
      <c r="I20" s="117"/>
      <c r="K20" s="117"/>
      <c r="L20" s="117"/>
      <c r="M20" s="117"/>
      <c r="N20" s="117"/>
      <c r="O20" s="117"/>
    </row>
    <row r="21" spans="4:15" ht="30">
      <c r="D21" s="117"/>
      <c r="E21" s="117"/>
      <c r="G21" s="130">
        <v>8</v>
      </c>
      <c r="H21" s="131" t="s">
        <v>458</v>
      </c>
      <c r="I21" s="117"/>
      <c r="K21" s="117"/>
      <c r="L21" s="117"/>
      <c r="M21" s="117"/>
      <c r="N21" s="117"/>
      <c r="O21" s="117"/>
    </row>
    <row r="22" spans="4:15" ht="30">
      <c r="D22" s="117"/>
      <c r="E22" s="117"/>
      <c r="G22" s="130">
        <v>9</v>
      </c>
      <c r="H22" s="131" t="s">
        <v>459</v>
      </c>
      <c r="I22" s="117"/>
      <c r="K22" s="117"/>
      <c r="L22" s="117"/>
      <c r="M22" s="117"/>
      <c r="N22" s="117"/>
      <c r="O22" s="117"/>
    </row>
    <row r="23" spans="4:15" ht="30">
      <c r="D23" s="117"/>
      <c r="E23" s="117"/>
      <c r="G23" s="130">
        <v>10</v>
      </c>
      <c r="H23" s="131" t="s">
        <v>460</v>
      </c>
      <c r="I23" s="117"/>
      <c r="K23" s="117"/>
      <c r="L23" s="117"/>
      <c r="M23" s="117"/>
      <c r="N23" s="117"/>
      <c r="O23" s="117"/>
    </row>
    <row r="24" spans="4:15" ht="30">
      <c r="D24" s="117"/>
      <c r="E24" s="117"/>
      <c r="G24" s="130">
        <v>11</v>
      </c>
      <c r="H24" s="131" t="s">
        <v>461</v>
      </c>
      <c r="I24" s="117"/>
      <c r="K24" s="117"/>
      <c r="L24" s="117"/>
      <c r="M24" s="117"/>
      <c r="N24" s="117"/>
      <c r="O24" s="117"/>
    </row>
    <row r="25" spans="4:15" ht="30">
      <c r="D25" s="117"/>
      <c r="E25" s="117"/>
      <c r="G25" s="130">
        <v>12</v>
      </c>
      <c r="H25" s="131" t="s">
        <v>462</v>
      </c>
      <c r="I25" s="117"/>
      <c r="K25" s="117"/>
      <c r="L25" s="117"/>
      <c r="M25" s="117"/>
      <c r="N25" s="117"/>
      <c r="O25" s="117"/>
    </row>
    <row r="26" spans="4:15" ht="30">
      <c r="D26" s="117"/>
      <c r="E26" s="117"/>
      <c r="F26" s="117"/>
      <c r="G26" s="117"/>
      <c r="H26" s="117"/>
      <c r="I26" s="117"/>
      <c r="J26" s="117"/>
      <c r="K26" s="117"/>
      <c r="L26" s="117"/>
      <c r="M26" s="117"/>
      <c r="N26" s="117"/>
      <c r="O26" s="117"/>
    </row>
    <row r="27" spans="4:15" ht="30">
      <c r="D27" s="117"/>
      <c r="E27" s="117"/>
      <c r="F27" s="117"/>
      <c r="G27" s="117"/>
      <c r="H27" s="117"/>
      <c r="I27" s="117"/>
      <c r="J27" s="117"/>
      <c r="K27" s="117"/>
      <c r="L27" s="117"/>
      <c r="M27" s="117"/>
      <c r="N27" s="117"/>
      <c r="O27" s="117"/>
    </row>
    <row r="28" spans="4:15" ht="30"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17"/>
      <c r="O28" s="117"/>
    </row>
  </sheetData>
  <printOptions horizontalCentered="1"/>
  <pageMargins left="0.75" right="0.75" top="1" bottom="1" header="0.5" footer="0.5"/>
  <pageSetup fitToHeight="1" fitToWidth="1" horizontalDpi="600" verticalDpi="600" orientation="landscape" scale="72" r:id="rId1"/>
  <headerFooter alignWithMargins="0">
    <oddHeader>&amp;L&amp;F&amp;C&amp;14Monmouth County Evac Routes&amp;R&amp;A</oddHeader>
    <oddFooter>&amp;L&amp;5&amp;D &amp;T&amp;C&amp;14Jacobs Engineering&amp;R&amp;P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3:V174"/>
  <sheetViews>
    <sheetView tabSelected="1" view="pageBreakPreview" zoomScale="60" workbookViewId="0" topLeftCell="A3">
      <pane xSplit="3" ySplit="1" topLeftCell="D86" activePane="bottomRight" state="frozen"/>
      <selection pane="topLeft" activeCell="G33" sqref="G33"/>
      <selection pane="topRight" activeCell="G33" sqref="G33"/>
      <selection pane="bottomLeft" activeCell="G33" sqref="G33"/>
      <selection pane="bottomRight" activeCell="W75" sqref="W75"/>
    </sheetView>
  </sheetViews>
  <sheetFormatPr defaultColWidth="8.88671875" defaultRowHeight="15"/>
  <cols>
    <col min="1" max="1" width="8.88671875" style="56" customWidth="1"/>
    <col min="2" max="2" width="0" style="56" hidden="1" customWidth="1"/>
    <col min="3" max="3" width="13.5546875" style="40" hidden="1" customWidth="1"/>
    <col min="4" max="4" width="6.88671875" style="40" customWidth="1"/>
    <col min="5" max="5" width="12.21484375" style="57" customWidth="1"/>
    <col min="6" max="6" width="12.10546875" style="57" customWidth="1"/>
    <col min="7" max="7" width="3.77734375" style="56" customWidth="1"/>
    <col min="8" max="8" width="18.3359375" style="57" customWidth="1"/>
    <col min="9" max="9" width="8.99609375" style="57" customWidth="1"/>
    <col min="10" max="10" width="10.21484375" style="68" customWidth="1"/>
    <col min="11" max="11" width="9.6640625" style="57" customWidth="1"/>
    <col min="12" max="12" width="8.99609375" style="57" customWidth="1"/>
    <col min="13" max="22" width="10.77734375" style="40" customWidth="1"/>
    <col min="23" max="16384" width="8.88671875" style="40" customWidth="1"/>
  </cols>
  <sheetData>
    <row r="3" spans="1:22" ht="36">
      <c r="A3" s="115" t="s">
        <v>156</v>
      </c>
      <c r="B3" s="37" t="s">
        <v>372</v>
      </c>
      <c r="C3" s="78" t="s">
        <v>38</v>
      </c>
      <c r="D3" s="79" t="s">
        <v>0</v>
      </c>
      <c r="E3" s="79" t="s">
        <v>20</v>
      </c>
      <c r="F3" s="79" t="s">
        <v>1</v>
      </c>
      <c r="G3" s="84" t="s">
        <v>204</v>
      </c>
      <c r="H3" s="79" t="s">
        <v>2</v>
      </c>
      <c r="I3" s="79" t="s">
        <v>3</v>
      </c>
      <c r="J3" s="85" t="s">
        <v>205</v>
      </c>
      <c r="K3" s="79" t="s">
        <v>358</v>
      </c>
      <c r="L3" s="79" t="s">
        <v>157</v>
      </c>
      <c r="M3" s="38" t="s">
        <v>208</v>
      </c>
      <c r="N3" s="38" t="s">
        <v>209</v>
      </c>
      <c r="O3" s="38" t="s">
        <v>210</v>
      </c>
      <c r="P3" s="38" t="s">
        <v>211</v>
      </c>
      <c r="Q3" s="38" t="s">
        <v>212</v>
      </c>
      <c r="R3" s="38" t="s">
        <v>213</v>
      </c>
      <c r="S3" s="38" t="s">
        <v>214</v>
      </c>
      <c r="T3" s="38" t="s">
        <v>215</v>
      </c>
      <c r="U3" s="38" t="s">
        <v>216</v>
      </c>
      <c r="V3" s="38" t="s">
        <v>217</v>
      </c>
    </row>
    <row r="4" spans="1:22" ht="24">
      <c r="A4" s="41">
        <v>1</v>
      </c>
      <c r="B4" s="41">
        <v>10</v>
      </c>
      <c r="C4" s="80" t="s">
        <v>41</v>
      </c>
      <c r="D4" s="81" t="s">
        <v>5</v>
      </c>
      <c r="E4" s="81" t="s">
        <v>42</v>
      </c>
      <c r="F4" s="81" t="s">
        <v>10</v>
      </c>
      <c r="G4" s="92" t="s">
        <v>201</v>
      </c>
      <c r="H4" s="86" t="s">
        <v>43</v>
      </c>
      <c r="I4" s="86" t="s">
        <v>8</v>
      </c>
      <c r="J4" s="87">
        <v>2400</v>
      </c>
      <c r="K4" s="86" t="s">
        <v>349</v>
      </c>
      <c r="L4" s="86"/>
      <c r="M4" s="43"/>
      <c r="N4" s="43"/>
      <c r="O4" s="43"/>
      <c r="P4" s="43"/>
      <c r="Q4" s="43"/>
      <c r="R4" s="43"/>
      <c r="S4" s="43"/>
      <c r="T4" s="43"/>
      <c r="U4" s="43"/>
      <c r="V4" s="43"/>
    </row>
    <row r="5" spans="1:22" ht="15">
      <c r="A5" s="41">
        <v>1</v>
      </c>
      <c r="B5" s="41">
        <v>20</v>
      </c>
      <c r="C5" s="82" t="s">
        <v>41</v>
      </c>
      <c r="D5" s="83" t="s">
        <v>5</v>
      </c>
      <c r="E5" s="83" t="s">
        <v>42</v>
      </c>
      <c r="F5" s="83" t="s">
        <v>10</v>
      </c>
      <c r="G5" s="92" t="s">
        <v>201</v>
      </c>
      <c r="H5" s="88" t="s">
        <v>44</v>
      </c>
      <c r="I5" s="88" t="s">
        <v>15</v>
      </c>
      <c r="J5" s="87">
        <v>400000</v>
      </c>
      <c r="K5" s="88" t="s">
        <v>349</v>
      </c>
      <c r="L5" s="88"/>
      <c r="M5" s="43"/>
      <c r="N5" s="43"/>
      <c r="O5" s="43"/>
      <c r="P5" s="43"/>
      <c r="Q5" s="43"/>
      <c r="R5" s="43"/>
      <c r="S5" s="43"/>
      <c r="T5" s="43"/>
      <c r="U5" s="43"/>
      <c r="V5" s="43"/>
    </row>
    <row r="6" spans="1:22" ht="24">
      <c r="A6" s="41">
        <v>1</v>
      </c>
      <c r="B6" s="41">
        <v>30</v>
      </c>
      <c r="C6" s="82" t="s">
        <v>41</v>
      </c>
      <c r="D6" s="83" t="s">
        <v>5</v>
      </c>
      <c r="E6" s="83" t="s">
        <v>42</v>
      </c>
      <c r="F6" s="83" t="s">
        <v>10</v>
      </c>
      <c r="G6" s="92" t="s">
        <v>201</v>
      </c>
      <c r="H6" s="88" t="s">
        <v>47</v>
      </c>
      <c r="I6" s="88" t="s">
        <v>8</v>
      </c>
      <c r="J6" s="87">
        <v>1500</v>
      </c>
      <c r="K6" s="88" t="s">
        <v>349</v>
      </c>
      <c r="L6" s="88"/>
      <c r="M6" s="43"/>
      <c r="N6" s="43"/>
      <c r="O6" s="43"/>
      <c r="P6" s="43"/>
      <c r="Q6" s="43"/>
      <c r="R6" s="43"/>
      <c r="S6" s="43"/>
      <c r="T6" s="43"/>
      <c r="U6" s="43"/>
      <c r="V6" s="43"/>
    </row>
    <row r="7" spans="1:22" ht="24">
      <c r="A7" s="41">
        <v>1</v>
      </c>
      <c r="B7" s="41">
        <v>40</v>
      </c>
      <c r="C7" s="82" t="s">
        <v>41</v>
      </c>
      <c r="D7" s="83" t="s">
        <v>5</v>
      </c>
      <c r="E7" s="83" t="s">
        <v>42</v>
      </c>
      <c r="F7" s="83" t="s">
        <v>6</v>
      </c>
      <c r="G7" s="92" t="s">
        <v>201</v>
      </c>
      <c r="H7" s="86" t="s">
        <v>60</v>
      </c>
      <c r="I7" s="86" t="s">
        <v>93</v>
      </c>
      <c r="J7" s="87">
        <v>2300</v>
      </c>
      <c r="K7" s="88" t="s">
        <v>348</v>
      </c>
      <c r="L7" s="88" t="s">
        <v>99</v>
      </c>
      <c r="M7" s="43"/>
      <c r="N7" s="43"/>
      <c r="O7" s="43"/>
      <c r="P7" s="43"/>
      <c r="Q7" s="43"/>
      <c r="R7" s="43"/>
      <c r="S7" s="43"/>
      <c r="T7" s="43"/>
      <c r="U7" s="43"/>
      <c r="V7" s="43"/>
    </row>
    <row r="8" spans="1:22" ht="24">
      <c r="A8" s="41">
        <v>1</v>
      </c>
      <c r="B8" s="41">
        <v>50</v>
      </c>
      <c r="C8" s="82" t="s">
        <v>41</v>
      </c>
      <c r="D8" s="83" t="s">
        <v>5</v>
      </c>
      <c r="E8" s="83" t="s">
        <v>42</v>
      </c>
      <c r="F8" s="83" t="s">
        <v>23</v>
      </c>
      <c r="G8" s="92" t="s">
        <v>201</v>
      </c>
      <c r="H8" s="86" t="s">
        <v>30</v>
      </c>
      <c r="I8" s="88" t="s">
        <v>8</v>
      </c>
      <c r="J8" s="87">
        <v>0</v>
      </c>
      <c r="K8" s="88" t="s">
        <v>352</v>
      </c>
      <c r="L8" s="88"/>
      <c r="M8" s="43"/>
      <c r="N8" s="43"/>
      <c r="O8" s="43"/>
      <c r="P8" s="43"/>
      <c r="Q8" s="43"/>
      <c r="R8" s="43"/>
      <c r="S8" s="43"/>
      <c r="T8" s="43"/>
      <c r="U8" s="43"/>
      <c r="V8" s="43"/>
    </row>
    <row r="9" spans="1:22" ht="24">
      <c r="A9" s="41">
        <v>1</v>
      </c>
      <c r="B9" s="41">
        <v>60</v>
      </c>
      <c r="C9" s="82" t="s">
        <v>41</v>
      </c>
      <c r="D9" s="83" t="s">
        <v>29</v>
      </c>
      <c r="E9" s="83" t="s">
        <v>443</v>
      </c>
      <c r="F9" s="83" t="s">
        <v>10</v>
      </c>
      <c r="G9" s="93" t="str">
        <f>CHAR(139+1)</f>
        <v>Œ</v>
      </c>
      <c r="H9" s="88" t="s">
        <v>14</v>
      </c>
      <c r="I9" s="88" t="s">
        <v>96</v>
      </c>
      <c r="J9" s="87">
        <v>0</v>
      </c>
      <c r="K9" s="88" t="s">
        <v>350</v>
      </c>
      <c r="L9" s="88" t="s">
        <v>158</v>
      </c>
      <c r="M9" s="43" t="s">
        <v>226</v>
      </c>
      <c r="N9" s="43" t="s">
        <v>227</v>
      </c>
      <c r="O9" s="71"/>
      <c r="P9" s="71"/>
      <c r="Q9" s="71"/>
      <c r="R9" s="71"/>
      <c r="S9" s="71"/>
      <c r="T9" s="71"/>
      <c r="U9" s="71"/>
      <c r="V9" s="71"/>
    </row>
    <row r="10" spans="1:22" ht="24">
      <c r="A10" s="41">
        <v>1</v>
      </c>
      <c r="B10" s="41">
        <v>70</v>
      </c>
      <c r="C10" s="82" t="s">
        <v>41</v>
      </c>
      <c r="D10" s="83" t="s">
        <v>29</v>
      </c>
      <c r="E10" s="83" t="s">
        <v>176</v>
      </c>
      <c r="F10" s="83" t="s">
        <v>10</v>
      </c>
      <c r="G10" s="93" t="str">
        <f>CHAR(139+3)</f>
        <v>Ž</v>
      </c>
      <c r="H10" s="88" t="s">
        <v>52</v>
      </c>
      <c r="I10" s="88" t="s">
        <v>15</v>
      </c>
      <c r="J10" s="87">
        <v>10000000</v>
      </c>
      <c r="K10" s="88" t="s">
        <v>351</v>
      </c>
      <c r="L10" s="88"/>
      <c r="M10" s="43" t="s">
        <v>229</v>
      </c>
      <c r="N10" s="43" t="s">
        <v>230</v>
      </c>
      <c r="Q10" s="71"/>
      <c r="R10" s="71"/>
      <c r="S10" s="71"/>
      <c r="T10" s="71"/>
      <c r="U10" s="71"/>
      <c r="V10" s="71"/>
    </row>
    <row r="11" spans="1:22" ht="24">
      <c r="A11" s="41">
        <v>1</v>
      </c>
      <c r="B11" s="41">
        <v>80</v>
      </c>
      <c r="C11" s="80" t="s">
        <v>41</v>
      </c>
      <c r="D11" s="81" t="s">
        <v>5</v>
      </c>
      <c r="E11" s="81" t="s">
        <v>159</v>
      </c>
      <c r="F11" s="81" t="s">
        <v>10</v>
      </c>
      <c r="G11" s="93" t="str">
        <f>CHAR(139+2)</f>
        <v></v>
      </c>
      <c r="H11" s="89" t="s">
        <v>53</v>
      </c>
      <c r="I11" s="86" t="s">
        <v>12</v>
      </c>
      <c r="J11" s="90">
        <v>50000</v>
      </c>
      <c r="K11" s="86" t="s">
        <v>354</v>
      </c>
      <c r="L11" s="86"/>
      <c r="M11" s="43" t="s">
        <v>228</v>
      </c>
      <c r="N11" s="43" t="s">
        <v>235</v>
      </c>
      <c r="O11" s="71"/>
      <c r="P11" s="71"/>
      <c r="Q11" s="71"/>
      <c r="R11" s="71"/>
      <c r="S11" s="71"/>
      <c r="T11" s="71"/>
      <c r="U11" s="71"/>
      <c r="V11" s="71"/>
    </row>
    <row r="12" spans="1:22" ht="24">
      <c r="A12" s="41">
        <v>1</v>
      </c>
      <c r="B12" s="41">
        <v>90</v>
      </c>
      <c r="C12" s="80" t="s">
        <v>41</v>
      </c>
      <c r="D12" s="81" t="s">
        <v>5</v>
      </c>
      <c r="E12" s="81" t="s">
        <v>159</v>
      </c>
      <c r="F12" s="81" t="s">
        <v>10</v>
      </c>
      <c r="G12" s="93" t="str">
        <f>CHAR(139+2)</f>
        <v></v>
      </c>
      <c r="H12" s="89" t="s">
        <v>54</v>
      </c>
      <c r="I12" s="86" t="s">
        <v>12</v>
      </c>
      <c r="J12" s="90">
        <v>35000</v>
      </c>
      <c r="K12" s="86" t="s">
        <v>354</v>
      </c>
      <c r="L12" s="86"/>
      <c r="M12" s="43" t="s">
        <v>228</v>
      </c>
      <c r="N12" s="43" t="s">
        <v>235</v>
      </c>
      <c r="O12" s="71"/>
      <c r="P12" s="71"/>
      <c r="Q12" s="71"/>
      <c r="R12" s="71"/>
      <c r="S12" s="71"/>
      <c r="T12" s="71"/>
      <c r="U12" s="71"/>
      <c r="V12" s="71"/>
    </row>
    <row r="13" spans="1:22" ht="36">
      <c r="A13" s="41">
        <v>1</v>
      </c>
      <c r="B13" s="41">
        <v>100</v>
      </c>
      <c r="C13" s="80" t="s">
        <v>41</v>
      </c>
      <c r="D13" s="81" t="s">
        <v>5</v>
      </c>
      <c r="E13" s="81" t="s">
        <v>174</v>
      </c>
      <c r="F13" s="81" t="s">
        <v>6</v>
      </c>
      <c r="G13" s="93" t="str">
        <f>CHAR(139+4)</f>
        <v></v>
      </c>
      <c r="H13" s="86" t="s">
        <v>175</v>
      </c>
      <c r="I13" s="86" t="s">
        <v>55</v>
      </c>
      <c r="J13" s="90">
        <v>4000</v>
      </c>
      <c r="K13" s="86" t="s">
        <v>355</v>
      </c>
      <c r="L13" s="86" t="s">
        <v>99</v>
      </c>
      <c r="M13" s="43" t="s">
        <v>231</v>
      </c>
      <c r="N13" s="43" t="s">
        <v>232</v>
      </c>
      <c r="O13" s="71"/>
      <c r="P13" s="71"/>
      <c r="Q13" s="71"/>
      <c r="R13" s="71"/>
      <c r="S13" s="71"/>
      <c r="T13" s="71"/>
      <c r="U13" s="71"/>
      <c r="V13" s="71"/>
    </row>
    <row r="14" spans="1:22" ht="24">
      <c r="A14" s="41">
        <v>1</v>
      </c>
      <c r="B14" s="41">
        <v>110</v>
      </c>
      <c r="C14" s="80" t="s">
        <v>41</v>
      </c>
      <c r="D14" s="81" t="s">
        <v>29</v>
      </c>
      <c r="E14" s="81" t="s">
        <v>56</v>
      </c>
      <c r="F14" s="81" t="s">
        <v>25</v>
      </c>
      <c r="G14" s="93" t="str">
        <f>CHAR(139+5)</f>
        <v></v>
      </c>
      <c r="H14" s="86" t="s">
        <v>57</v>
      </c>
      <c r="I14" s="86" t="s">
        <v>12</v>
      </c>
      <c r="J14" s="90">
        <v>7000</v>
      </c>
      <c r="K14" s="86" t="s">
        <v>351</v>
      </c>
      <c r="L14" s="91" t="s">
        <v>58</v>
      </c>
      <c r="M14" s="43" t="s">
        <v>233</v>
      </c>
      <c r="N14" s="43" t="s">
        <v>234</v>
      </c>
      <c r="O14" s="71"/>
      <c r="P14" s="71"/>
      <c r="Q14" s="71"/>
      <c r="R14" s="71"/>
      <c r="S14" s="71"/>
      <c r="T14" s="71"/>
      <c r="U14" s="71"/>
      <c r="V14" s="71"/>
    </row>
    <row r="15" spans="1:22" ht="24">
      <c r="A15" s="41">
        <v>1</v>
      </c>
      <c r="B15" s="41">
        <v>120</v>
      </c>
      <c r="C15" s="80" t="s">
        <v>41</v>
      </c>
      <c r="D15" s="81" t="s">
        <v>29</v>
      </c>
      <c r="E15" s="81" t="s">
        <v>56</v>
      </c>
      <c r="F15" s="81" t="s">
        <v>25</v>
      </c>
      <c r="G15" s="93" t="str">
        <f>CHAR(139+5)</f>
        <v></v>
      </c>
      <c r="H15" s="86" t="s">
        <v>28</v>
      </c>
      <c r="I15" s="86" t="s">
        <v>12</v>
      </c>
      <c r="J15" s="90">
        <v>23000</v>
      </c>
      <c r="K15" s="86" t="s">
        <v>354</v>
      </c>
      <c r="L15" s="91" t="s">
        <v>58</v>
      </c>
      <c r="M15" s="43" t="s">
        <v>233</v>
      </c>
      <c r="N15" s="43" t="s">
        <v>234</v>
      </c>
      <c r="O15" s="71"/>
      <c r="P15" s="71"/>
      <c r="Q15" s="71"/>
      <c r="R15" s="71"/>
      <c r="S15" s="71"/>
      <c r="T15" s="71"/>
      <c r="U15" s="71"/>
      <c r="V15" s="71"/>
    </row>
    <row r="16" spans="1:22" ht="25.5">
      <c r="A16" s="41">
        <v>2</v>
      </c>
      <c r="B16" s="41">
        <v>130</v>
      </c>
      <c r="C16" s="43" t="s">
        <v>59</v>
      </c>
      <c r="D16" s="42" t="s">
        <v>5</v>
      </c>
      <c r="E16" s="44" t="s">
        <v>42</v>
      </c>
      <c r="F16" s="44" t="s">
        <v>10</v>
      </c>
      <c r="G16" s="45" t="s">
        <v>201</v>
      </c>
      <c r="H16" s="44" t="s">
        <v>43</v>
      </c>
      <c r="I16" s="44" t="s">
        <v>8</v>
      </c>
      <c r="J16" s="64">
        <v>1400</v>
      </c>
      <c r="K16" s="44" t="s">
        <v>356</v>
      </c>
      <c r="L16" s="44"/>
      <c r="M16" s="71"/>
      <c r="N16" s="71"/>
      <c r="O16" s="71"/>
      <c r="P16" s="71"/>
      <c r="Q16" s="71"/>
      <c r="R16" s="71"/>
      <c r="S16" s="71"/>
      <c r="T16" s="71"/>
      <c r="U16" s="71"/>
      <c r="V16" s="71"/>
    </row>
    <row r="17" spans="1:22" ht="38.25">
      <c r="A17" s="41">
        <v>2</v>
      </c>
      <c r="B17" s="41">
        <v>140</v>
      </c>
      <c r="C17" s="43" t="s">
        <v>59</v>
      </c>
      <c r="D17" s="42" t="s">
        <v>5</v>
      </c>
      <c r="E17" s="44" t="s">
        <v>42</v>
      </c>
      <c r="F17" s="44" t="s">
        <v>10</v>
      </c>
      <c r="G17" s="45" t="s">
        <v>201</v>
      </c>
      <c r="H17" s="44" t="s">
        <v>61</v>
      </c>
      <c r="I17" s="44" t="s">
        <v>8</v>
      </c>
      <c r="J17" s="64">
        <v>2000</v>
      </c>
      <c r="K17" s="44" t="s">
        <v>356</v>
      </c>
      <c r="L17" s="44"/>
      <c r="M17" s="71"/>
      <c r="N17" s="71"/>
      <c r="O17" s="71"/>
      <c r="P17" s="71"/>
      <c r="Q17" s="71"/>
      <c r="R17" s="71"/>
      <c r="S17" s="71"/>
      <c r="T17" s="71"/>
      <c r="U17" s="71"/>
      <c r="V17" s="71"/>
    </row>
    <row r="18" spans="1:22" ht="25.5">
      <c r="A18" s="41">
        <v>2</v>
      </c>
      <c r="B18" s="41">
        <v>150</v>
      </c>
      <c r="C18" s="43" t="s">
        <v>59</v>
      </c>
      <c r="D18" s="42" t="s">
        <v>5</v>
      </c>
      <c r="E18" s="44" t="s">
        <v>42</v>
      </c>
      <c r="F18" s="44" t="s">
        <v>6</v>
      </c>
      <c r="G18" s="45" t="s">
        <v>201</v>
      </c>
      <c r="H18" s="44" t="s">
        <v>60</v>
      </c>
      <c r="I18" s="44" t="s">
        <v>93</v>
      </c>
      <c r="J18" s="64">
        <v>2000</v>
      </c>
      <c r="K18" s="44" t="s">
        <v>348</v>
      </c>
      <c r="L18" s="44"/>
      <c r="M18" s="71"/>
      <c r="N18" s="71"/>
      <c r="O18" s="71"/>
      <c r="P18" s="71"/>
      <c r="Q18" s="71"/>
      <c r="R18" s="71"/>
      <c r="S18" s="71"/>
      <c r="T18" s="71"/>
      <c r="U18" s="71"/>
      <c r="V18" s="71"/>
    </row>
    <row r="19" spans="1:22" ht="25.5">
      <c r="A19" s="41">
        <v>2</v>
      </c>
      <c r="B19" s="41">
        <v>160</v>
      </c>
      <c r="C19" s="43" t="s">
        <v>59</v>
      </c>
      <c r="D19" s="42" t="s">
        <v>5</v>
      </c>
      <c r="E19" s="44" t="s">
        <v>42</v>
      </c>
      <c r="F19" s="44" t="s">
        <v>6</v>
      </c>
      <c r="G19" s="45" t="s">
        <v>201</v>
      </c>
      <c r="H19" s="44" t="s">
        <v>173</v>
      </c>
      <c r="I19" s="44" t="s">
        <v>8</v>
      </c>
      <c r="J19" s="64">
        <v>0</v>
      </c>
      <c r="K19" s="44" t="s">
        <v>357</v>
      </c>
      <c r="L19" s="44"/>
      <c r="M19" s="71"/>
      <c r="N19" s="71"/>
      <c r="O19" s="71"/>
      <c r="P19" s="71"/>
      <c r="Q19" s="71"/>
      <c r="R19" s="71"/>
      <c r="S19" s="71"/>
      <c r="T19" s="71"/>
      <c r="U19" s="71"/>
      <c r="V19" s="71"/>
    </row>
    <row r="20" spans="1:22" ht="25.5">
      <c r="A20" s="41">
        <v>2</v>
      </c>
      <c r="B20" s="41">
        <v>170</v>
      </c>
      <c r="C20" s="43" t="s">
        <v>59</v>
      </c>
      <c r="D20" s="42" t="s">
        <v>29</v>
      </c>
      <c r="E20" s="44" t="s">
        <v>42</v>
      </c>
      <c r="F20" s="44" t="s">
        <v>23</v>
      </c>
      <c r="G20" s="45" t="s">
        <v>201</v>
      </c>
      <c r="H20" s="44" t="s">
        <v>30</v>
      </c>
      <c r="I20" s="44" t="s">
        <v>93</v>
      </c>
      <c r="J20" s="64">
        <v>0</v>
      </c>
      <c r="K20" s="48" t="s">
        <v>352</v>
      </c>
      <c r="L20" s="48"/>
      <c r="M20" s="71"/>
      <c r="N20" s="71"/>
      <c r="O20" s="71"/>
      <c r="P20" s="71"/>
      <c r="Q20" s="71"/>
      <c r="R20" s="71"/>
      <c r="S20" s="71"/>
      <c r="T20" s="71"/>
      <c r="U20" s="71"/>
      <c r="V20" s="71"/>
    </row>
    <row r="21" spans="1:22" ht="26.25">
      <c r="A21" s="41">
        <v>2</v>
      </c>
      <c r="B21" s="41">
        <v>180</v>
      </c>
      <c r="C21" s="43" t="s">
        <v>59</v>
      </c>
      <c r="D21" s="42" t="s">
        <v>5</v>
      </c>
      <c r="E21" s="44" t="s">
        <v>62</v>
      </c>
      <c r="F21" s="44" t="s">
        <v>6</v>
      </c>
      <c r="G21" s="69" t="str">
        <f>CHAR(139+1)</f>
        <v>Œ</v>
      </c>
      <c r="H21" s="44" t="s">
        <v>63</v>
      </c>
      <c r="I21" s="44" t="s">
        <v>93</v>
      </c>
      <c r="J21" s="64">
        <v>1000</v>
      </c>
      <c r="K21" s="48" t="s">
        <v>348</v>
      </c>
      <c r="L21" s="48" t="s">
        <v>99</v>
      </c>
      <c r="M21" s="43" t="s">
        <v>236</v>
      </c>
      <c r="N21" s="43" t="s">
        <v>237</v>
      </c>
      <c r="O21" s="71"/>
      <c r="P21" s="71"/>
      <c r="Q21" s="71"/>
      <c r="R21" s="71"/>
      <c r="S21" s="71"/>
      <c r="T21" s="71"/>
      <c r="U21" s="71"/>
      <c r="V21" s="71"/>
    </row>
    <row r="22" spans="1:22" ht="18">
      <c r="A22" s="41">
        <v>2</v>
      </c>
      <c r="B22" s="41">
        <v>190</v>
      </c>
      <c r="C22" s="43" t="s">
        <v>59</v>
      </c>
      <c r="D22" s="42" t="s">
        <v>5</v>
      </c>
      <c r="E22" s="44" t="s">
        <v>62</v>
      </c>
      <c r="F22" s="44" t="s">
        <v>10</v>
      </c>
      <c r="G22" s="69" t="str">
        <f>CHAR(139+2)</f>
        <v></v>
      </c>
      <c r="H22" s="44" t="s">
        <v>149</v>
      </c>
      <c r="I22" s="44" t="s">
        <v>8</v>
      </c>
      <c r="J22" s="64">
        <v>27000</v>
      </c>
      <c r="K22" s="48" t="s">
        <v>349</v>
      </c>
      <c r="L22" s="48"/>
      <c r="M22" s="43" t="s">
        <v>238</v>
      </c>
      <c r="N22" s="43" t="s">
        <v>239</v>
      </c>
      <c r="O22" s="71"/>
      <c r="P22" s="71"/>
      <c r="Q22" s="71"/>
      <c r="R22" s="71"/>
      <c r="S22" s="71"/>
      <c r="T22" s="71"/>
      <c r="U22" s="71"/>
      <c r="V22" s="71"/>
    </row>
    <row r="23" spans="1:22" ht="39">
      <c r="A23" s="41">
        <v>2</v>
      </c>
      <c r="B23" s="41">
        <v>200</v>
      </c>
      <c r="C23" s="43" t="s">
        <v>59</v>
      </c>
      <c r="D23" s="42" t="s">
        <v>5</v>
      </c>
      <c r="E23" s="44" t="s">
        <v>160</v>
      </c>
      <c r="F23" s="44" t="s">
        <v>25</v>
      </c>
      <c r="G23" s="69" t="str">
        <f>CHAR(139+3)</f>
        <v>Ž</v>
      </c>
      <c r="H23" s="44" t="s">
        <v>57</v>
      </c>
      <c r="I23" s="44" t="s">
        <v>12</v>
      </c>
      <c r="J23" s="64">
        <v>21000</v>
      </c>
      <c r="K23" s="44" t="s">
        <v>354</v>
      </c>
      <c r="L23" s="44" t="s">
        <v>20</v>
      </c>
      <c r="M23" s="43" t="s">
        <v>240</v>
      </c>
      <c r="N23" s="43" t="s">
        <v>241</v>
      </c>
      <c r="O23" s="43" t="s">
        <v>242</v>
      </c>
      <c r="P23" s="43" t="s">
        <v>243</v>
      </c>
      <c r="Q23" s="43" t="s">
        <v>246</v>
      </c>
      <c r="R23" s="43" t="s">
        <v>247</v>
      </c>
      <c r="S23" s="43"/>
      <c r="T23" s="71"/>
      <c r="U23" s="71"/>
      <c r="V23" s="71"/>
    </row>
    <row r="24" spans="1:22" ht="39">
      <c r="A24" s="41">
        <v>2</v>
      </c>
      <c r="B24" s="41">
        <v>210</v>
      </c>
      <c r="C24" s="43" t="s">
        <v>59</v>
      </c>
      <c r="D24" s="42" t="s">
        <v>5</v>
      </c>
      <c r="E24" s="44" t="s">
        <v>160</v>
      </c>
      <c r="F24" s="44" t="s">
        <v>25</v>
      </c>
      <c r="G24" s="69" t="str">
        <f>CHAR(139+3)</f>
        <v>Ž</v>
      </c>
      <c r="H24" s="44" t="s">
        <v>28</v>
      </c>
      <c r="I24" s="44" t="s">
        <v>12</v>
      </c>
      <c r="J24" s="64">
        <v>69000</v>
      </c>
      <c r="K24" s="44" t="s">
        <v>354</v>
      </c>
      <c r="L24" s="44" t="s">
        <v>20</v>
      </c>
      <c r="M24" s="43" t="s">
        <v>242</v>
      </c>
      <c r="N24" s="43" t="s">
        <v>241</v>
      </c>
      <c r="O24" s="43" t="s">
        <v>242</v>
      </c>
      <c r="P24" s="43" t="s">
        <v>243</v>
      </c>
      <c r="Q24" s="43" t="s">
        <v>246</v>
      </c>
      <c r="R24" s="43" t="s">
        <v>247</v>
      </c>
      <c r="S24" s="43"/>
      <c r="T24" s="71"/>
      <c r="U24" s="71"/>
      <c r="V24" s="71"/>
    </row>
    <row r="25" spans="1:22" ht="26.25">
      <c r="A25" s="41">
        <v>2</v>
      </c>
      <c r="B25" s="41">
        <v>220</v>
      </c>
      <c r="C25" s="43" t="s">
        <v>59</v>
      </c>
      <c r="D25" s="42" t="s">
        <v>5</v>
      </c>
      <c r="E25" s="44" t="s">
        <v>161</v>
      </c>
      <c r="F25" s="44" t="s">
        <v>6</v>
      </c>
      <c r="G25" s="69" t="str">
        <f>CHAR(139+4)</f>
        <v></v>
      </c>
      <c r="H25" s="44" t="s">
        <v>162</v>
      </c>
      <c r="I25" s="44" t="s">
        <v>93</v>
      </c>
      <c r="J25" s="64">
        <v>500</v>
      </c>
      <c r="K25" s="48" t="s">
        <v>348</v>
      </c>
      <c r="L25" s="48" t="s">
        <v>99</v>
      </c>
      <c r="M25" s="43" t="s">
        <v>244</v>
      </c>
      <c r="N25" s="43" t="s">
        <v>245</v>
      </c>
      <c r="O25" s="71"/>
      <c r="P25" s="71"/>
      <c r="Q25" s="71"/>
      <c r="R25" s="71"/>
      <c r="S25" s="71"/>
      <c r="T25" s="71"/>
      <c r="U25" s="71"/>
      <c r="V25" s="71"/>
    </row>
    <row r="26" spans="1:22" ht="26.25">
      <c r="A26" s="41">
        <v>2</v>
      </c>
      <c r="B26" s="41">
        <v>230</v>
      </c>
      <c r="C26" s="43" t="s">
        <v>59</v>
      </c>
      <c r="D26" s="46" t="s">
        <v>5</v>
      </c>
      <c r="E26" s="46" t="s">
        <v>177</v>
      </c>
      <c r="F26" s="46" t="s">
        <v>6</v>
      </c>
      <c r="G26" s="69" t="str">
        <f>CHAR(139+5)</f>
        <v></v>
      </c>
      <c r="H26" s="46" t="s">
        <v>64</v>
      </c>
      <c r="I26" s="44" t="s">
        <v>93</v>
      </c>
      <c r="J26" s="64">
        <v>500</v>
      </c>
      <c r="K26" s="46" t="s">
        <v>348</v>
      </c>
      <c r="L26" s="46" t="s">
        <v>99</v>
      </c>
      <c r="M26" s="43" t="s">
        <v>248</v>
      </c>
      <c r="N26" s="43" t="s">
        <v>249</v>
      </c>
      <c r="O26" s="71"/>
      <c r="P26" s="71"/>
      <c r="Q26" s="71"/>
      <c r="R26" s="71"/>
      <c r="S26" s="71"/>
      <c r="T26" s="71"/>
      <c r="U26" s="71"/>
      <c r="V26" s="71"/>
    </row>
    <row r="27" spans="1:22" ht="26.25">
      <c r="A27" s="41">
        <v>2</v>
      </c>
      <c r="B27" s="41">
        <v>240</v>
      </c>
      <c r="C27" s="43" t="s">
        <v>59</v>
      </c>
      <c r="D27" s="46" t="s">
        <v>5</v>
      </c>
      <c r="E27" s="46" t="s">
        <v>178</v>
      </c>
      <c r="F27" s="46" t="s">
        <v>10</v>
      </c>
      <c r="G27" s="69" t="str">
        <f>CHAR(139+6)</f>
        <v>‘</v>
      </c>
      <c r="H27" s="46" t="s">
        <v>65</v>
      </c>
      <c r="I27" s="44" t="s">
        <v>12</v>
      </c>
      <c r="J27" s="64">
        <v>300000</v>
      </c>
      <c r="K27" s="46" t="s">
        <v>351</v>
      </c>
      <c r="L27" s="46"/>
      <c r="M27" s="43" t="s">
        <v>250</v>
      </c>
      <c r="N27" s="43" t="s">
        <v>251</v>
      </c>
      <c r="O27" s="71"/>
      <c r="P27" s="71"/>
      <c r="Q27" s="71"/>
      <c r="R27" s="71"/>
      <c r="S27" s="71"/>
      <c r="T27" s="71"/>
      <c r="U27" s="71"/>
      <c r="V27" s="71"/>
    </row>
    <row r="28" spans="1:22" ht="26.25">
      <c r="A28" s="41">
        <v>2</v>
      </c>
      <c r="B28" s="41">
        <v>250</v>
      </c>
      <c r="C28" s="43" t="s">
        <v>59</v>
      </c>
      <c r="D28" s="46" t="s">
        <v>5</v>
      </c>
      <c r="E28" s="46" t="s">
        <v>178</v>
      </c>
      <c r="F28" s="46" t="s">
        <v>6</v>
      </c>
      <c r="G28" s="69" t="str">
        <f>CHAR(139+6)</f>
        <v>‘</v>
      </c>
      <c r="H28" s="46" t="s">
        <v>64</v>
      </c>
      <c r="I28" s="44" t="s">
        <v>93</v>
      </c>
      <c r="J28" s="64">
        <v>500</v>
      </c>
      <c r="K28" s="49" t="s">
        <v>348</v>
      </c>
      <c r="L28" s="49" t="s">
        <v>99</v>
      </c>
      <c r="M28" s="43" t="s">
        <v>250</v>
      </c>
      <c r="N28" s="43" t="s">
        <v>251</v>
      </c>
      <c r="O28" s="71"/>
      <c r="P28" s="71"/>
      <c r="Q28" s="71"/>
      <c r="R28" s="71"/>
      <c r="S28" s="71"/>
      <c r="T28" s="71"/>
      <c r="U28" s="71"/>
      <c r="V28" s="71"/>
    </row>
    <row r="29" spans="1:22" ht="25.5">
      <c r="A29" s="41">
        <v>3</v>
      </c>
      <c r="B29" s="41">
        <v>260</v>
      </c>
      <c r="C29" s="50" t="s">
        <v>67</v>
      </c>
      <c r="D29" s="46" t="s">
        <v>5</v>
      </c>
      <c r="E29" s="49" t="s">
        <v>42</v>
      </c>
      <c r="F29" s="49" t="s">
        <v>10</v>
      </c>
      <c r="G29" s="45" t="s">
        <v>201</v>
      </c>
      <c r="H29" s="49" t="s">
        <v>68</v>
      </c>
      <c r="I29" s="49" t="s">
        <v>15</v>
      </c>
      <c r="J29" s="65">
        <v>30000000</v>
      </c>
      <c r="K29" s="49" t="s">
        <v>351</v>
      </c>
      <c r="L29" s="49"/>
      <c r="M29" s="71"/>
      <c r="N29" s="71"/>
      <c r="O29" s="71"/>
      <c r="P29" s="71"/>
      <c r="Q29" s="71"/>
      <c r="R29" s="71"/>
      <c r="S29" s="71"/>
      <c r="T29" s="71"/>
      <c r="U29" s="71"/>
      <c r="V29" s="71"/>
    </row>
    <row r="30" spans="1:22" ht="38.25">
      <c r="A30" s="41">
        <v>3</v>
      </c>
      <c r="B30" s="41">
        <v>270</v>
      </c>
      <c r="C30" s="50" t="s">
        <v>67</v>
      </c>
      <c r="D30" s="42" t="s">
        <v>5</v>
      </c>
      <c r="E30" s="49" t="s">
        <v>42</v>
      </c>
      <c r="F30" s="44" t="s">
        <v>10</v>
      </c>
      <c r="G30" s="45" t="s">
        <v>201</v>
      </c>
      <c r="H30" s="44" t="s">
        <v>43</v>
      </c>
      <c r="I30" s="44" t="s">
        <v>8</v>
      </c>
      <c r="J30" s="64">
        <v>10400</v>
      </c>
      <c r="K30" s="44" t="s">
        <v>359</v>
      </c>
      <c r="L30" s="44"/>
      <c r="M30" s="71"/>
      <c r="N30" s="71"/>
      <c r="O30" s="71"/>
      <c r="P30" s="71"/>
      <c r="Q30" s="71"/>
      <c r="R30" s="71"/>
      <c r="S30" s="71"/>
      <c r="T30" s="71"/>
      <c r="U30" s="71"/>
      <c r="V30" s="71"/>
    </row>
    <row r="31" spans="1:22" ht="25.5">
      <c r="A31" s="41">
        <v>3</v>
      </c>
      <c r="B31" s="41">
        <v>280</v>
      </c>
      <c r="C31" s="50" t="s">
        <v>67</v>
      </c>
      <c r="D31" s="46" t="s">
        <v>5</v>
      </c>
      <c r="E31" s="49" t="s">
        <v>42</v>
      </c>
      <c r="F31" s="49" t="s">
        <v>6</v>
      </c>
      <c r="G31" s="45" t="s">
        <v>201</v>
      </c>
      <c r="H31" s="44" t="s">
        <v>60</v>
      </c>
      <c r="I31" s="44" t="s">
        <v>93</v>
      </c>
      <c r="J31" s="64">
        <v>2000</v>
      </c>
      <c r="K31" s="49" t="s">
        <v>348</v>
      </c>
      <c r="L31" s="49" t="s">
        <v>99</v>
      </c>
      <c r="M31" s="71"/>
      <c r="N31" s="71"/>
      <c r="O31" s="71"/>
      <c r="P31" s="71"/>
      <c r="Q31" s="71"/>
      <c r="R31" s="71"/>
      <c r="S31" s="71"/>
      <c r="T31" s="71"/>
      <c r="U31" s="71"/>
      <c r="V31" s="71"/>
    </row>
    <row r="32" spans="1:22" ht="25.5">
      <c r="A32" s="41">
        <v>3</v>
      </c>
      <c r="B32" s="41">
        <v>290</v>
      </c>
      <c r="C32" s="50" t="s">
        <v>67</v>
      </c>
      <c r="D32" s="42" t="s">
        <v>5</v>
      </c>
      <c r="E32" s="49" t="s">
        <v>42</v>
      </c>
      <c r="F32" s="49" t="s">
        <v>6</v>
      </c>
      <c r="G32" s="45" t="s">
        <v>201</v>
      </c>
      <c r="H32" s="44" t="s">
        <v>69</v>
      </c>
      <c r="I32" s="44" t="s">
        <v>93</v>
      </c>
      <c r="J32" s="64">
        <v>5000</v>
      </c>
      <c r="K32" s="44" t="s">
        <v>348</v>
      </c>
      <c r="L32" s="44" t="s">
        <v>99</v>
      </c>
      <c r="M32" s="71"/>
      <c r="N32" s="71"/>
      <c r="O32" s="71"/>
      <c r="P32" s="71"/>
      <c r="Q32" s="71"/>
      <c r="R32" s="71"/>
      <c r="S32" s="71"/>
      <c r="T32" s="71"/>
      <c r="U32" s="71"/>
      <c r="V32" s="71"/>
    </row>
    <row r="33" spans="1:22" ht="25.5">
      <c r="A33" s="41">
        <v>3</v>
      </c>
      <c r="B33" s="41">
        <v>300</v>
      </c>
      <c r="C33" s="50" t="s">
        <v>67</v>
      </c>
      <c r="D33" s="42" t="s">
        <v>5</v>
      </c>
      <c r="E33" s="49" t="s">
        <v>42</v>
      </c>
      <c r="F33" s="44" t="s">
        <v>25</v>
      </c>
      <c r="G33" s="45" t="s">
        <v>201</v>
      </c>
      <c r="H33" s="44" t="s">
        <v>57</v>
      </c>
      <c r="I33" s="44" t="s">
        <v>12</v>
      </c>
      <c r="J33" s="64">
        <v>154000</v>
      </c>
      <c r="K33" s="44" t="s">
        <v>351</v>
      </c>
      <c r="L33" s="44"/>
      <c r="M33" s="71"/>
      <c r="N33" s="71"/>
      <c r="O33" s="71"/>
      <c r="P33" s="71"/>
      <c r="Q33" s="71"/>
      <c r="R33" s="71"/>
      <c r="S33" s="71"/>
      <c r="T33" s="71"/>
      <c r="U33" s="71"/>
      <c r="V33" s="71"/>
    </row>
    <row r="34" spans="1:22" ht="25.5">
      <c r="A34" s="41">
        <v>3</v>
      </c>
      <c r="B34" s="41">
        <v>310</v>
      </c>
      <c r="C34" s="50" t="s">
        <v>67</v>
      </c>
      <c r="D34" s="42" t="s">
        <v>5</v>
      </c>
      <c r="E34" s="49" t="s">
        <v>42</v>
      </c>
      <c r="F34" s="44" t="s">
        <v>25</v>
      </c>
      <c r="G34" s="45" t="s">
        <v>201</v>
      </c>
      <c r="H34" s="44" t="s">
        <v>28</v>
      </c>
      <c r="I34" s="44" t="s">
        <v>12</v>
      </c>
      <c r="J34" s="64">
        <v>506000</v>
      </c>
      <c r="K34" s="44" t="s">
        <v>351</v>
      </c>
      <c r="L34" s="44"/>
      <c r="M34" s="71"/>
      <c r="N34" s="71"/>
      <c r="O34" s="71"/>
      <c r="P34" s="71"/>
      <c r="Q34" s="71"/>
      <c r="R34" s="71"/>
      <c r="S34" s="71"/>
      <c r="T34" s="71"/>
      <c r="U34" s="71"/>
      <c r="V34" s="71"/>
    </row>
    <row r="35" spans="1:22" ht="25.5">
      <c r="A35" s="41">
        <v>3</v>
      </c>
      <c r="B35" s="41">
        <v>320</v>
      </c>
      <c r="C35" s="50" t="s">
        <v>67</v>
      </c>
      <c r="D35" s="42" t="s">
        <v>5</v>
      </c>
      <c r="E35" s="44" t="s">
        <v>42</v>
      </c>
      <c r="F35" s="44" t="s">
        <v>6</v>
      </c>
      <c r="G35" s="45" t="s">
        <v>201</v>
      </c>
      <c r="H35" s="44" t="s">
        <v>173</v>
      </c>
      <c r="I35" s="44" t="s">
        <v>8</v>
      </c>
      <c r="J35" s="64">
        <v>0</v>
      </c>
      <c r="K35" s="44" t="s">
        <v>360</v>
      </c>
      <c r="L35" s="44"/>
      <c r="M35" s="71"/>
      <c r="N35" s="71"/>
      <c r="O35" s="71"/>
      <c r="P35" s="71"/>
      <c r="Q35" s="71"/>
      <c r="R35" s="71"/>
      <c r="S35" s="71"/>
      <c r="T35" s="71"/>
      <c r="U35" s="71"/>
      <c r="V35" s="71"/>
    </row>
    <row r="36" spans="1:22" ht="25.5">
      <c r="A36" s="41">
        <v>3</v>
      </c>
      <c r="B36" s="41">
        <v>330</v>
      </c>
      <c r="C36" s="50" t="s">
        <v>67</v>
      </c>
      <c r="D36" s="42" t="s">
        <v>5</v>
      </c>
      <c r="E36" s="49" t="s">
        <v>42</v>
      </c>
      <c r="F36" s="44" t="s">
        <v>23</v>
      </c>
      <c r="G36" s="45" t="s">
        <v>201</v>
      </c>
      <c r="H36" s="44" t="s">
        <v>30</v>
      </c>
      <c r="I36" s="44" t="s">
        <v>8</v>
      </c>
      <c r="J36" s="64">
        <v>0</v>
      </c>
      <c r="K36" s="48" t="s">
        <v>352</v>
      </c>
      <c r="L36" s="48"/>
      <c r="M36" s="71"/>
      <c r="N36" s="71"/>
      <c r="O36" s="71"/>
      <c r="P36" s="71"/>
      <c r="Q36" s="71"/>
      <c r="R36" s="71"/>
      <c r="S36" s="71"/>
      <c r="T36" s="71"/>
      <c r="U36" s="71"/>
      <c r="V36" s="71"/>
    </row>
    <row r="37" spans="1:22" ht="26.25">
      <c r="A37" s="41">
        <v>3</v>
      </c>
      <c r="B37" s="41">
        <v>340</v>
      </c>
      <c r="C37" s="50" t="s">
        <v>67</v>
      </c>
      <c r="D37" s="42" t="s">
        <v>5</v>
      </c>
      <c r="E37" s="44" t="s">
        <v>70</v>
      </c>
      <c r="F37" s="44" t="s">
        <v>10</v>
      </c>
      <c r="G37" s="69" t="str">
        <f>CHAR(139+1)</f>
        <v>Œ</v>
      </c>
      <c r="H37" s="44" t="s">
        <v>14</v>
      </c>
      <c r="I37" s="44" t="s">
        <v>199</v>
      </c>
      <c r="J37" s="64">
        <v>0</v>
      </c>
      <c r="K37" s="44" t="s">
        <v>351</v>
      </c>
      <c r="L37" s="44"/>
      <c r="M37" s="43" t="s">
        <v>252</v>
      </c>
      <c r="N37" s="43" t="s">
        <v>253</v>
      </c>
      <c r="O37" s="71"/>
      <c r="P37" s="71"/>
      <c r="Q37" s="71"/>
      <c r="R37" s="71"/>
      <c r="S37" s="71"/>
      <c r="T37" s="71"/>
      <c r="U37" s="71"/>
      <c r="V37" s="71"/>
    </row>
    <row r="38" spans="1:22" ht="26.25">
      <c r="A38" s="41">
        <v>3</v>
      </c>
      <c r="B38" s="41">
        <v>350</v>
      </c>
      <c r="C38" s="50" t="s">
        <v>67</v>
      </c>
      <c r="D38" s="42" t="s">
        <v>5</v>
      </c>
      <c r="E38" s="44" t="s">
        <v>163</v>
      </c>
      <c r="F38" s="44" t="s">
        <v>10</v>
      </c>
      <c r="G38" s="69" t="str">
        <f>CHAR(139+2)</f>
        <v></v>
      </c>
      <c r="H38" s="44" t="s">
        <v>164</v>
      </c>
      <c r="I38" s="44" t="s">
        <v>12</v>
      </c>
      <c r="J38" s="64">
        <v>30000</v>
      </c>
      <c r="K38" s="44" t="s">
        <v>351</v>
      </c>
      <c r="L38" s="44"/>
      <c r="M38" s="43" t="s">
        <v>254</v>
      </c>
      <c r="N38" s="43" t="s">
        <v>255</v>
      </c>
      <c r="O38" s="71"/>
      <c r="P38" s="71"/>
      <c r="Q38" s="71"/>
      <c r="R38" s="71"/>
      <c r="S38" s="71"/>
      <c r="T38" s="71"/>
      <c r="U38" s="71"/>
      <c r="V38" s="71"/>
    </row>
    <row r="39" spans="1:22" ht="18">
      <c r="A39" s="41">
        <v>3</v>
      </c>
      <c r="B39" s="41">
        <v>360</v>
      </c>
      <c r="C39" s="43" t="s">
        <v>67</v>
      </c>
      <c r="D39" s="42" t="s">
        <v>5</v>
      </c>
      <c r="E39" s="44" t="s">
        <v>72</v>
      </c>
      <c r="F39" s="44" t="s">
        <v>10</v>
      </c>
      <c r="G39" s="69" t="str">
        <f>CHAR(139+3)</f>
        <v>Ž</v>
      </c>
      <c r="H39" s="44" t="s">
        <v>73</v>
      </c>
      <c r="I39" s="44" t="s">
        <v>15</v>
      </c>
      <c r="J39" s="64">
        <v>170000</v>
      </c>
      <c r="K39" s="44" t="s">
        <v>354</v>
      </c>
      <c r="L39" s="44"/>
      <c r="M39" s="43" t="s">
        <v>256</v>
      </c>
      <c r="N39" s="43" t="s">
        <v>257</v>
      </c>
      <c r="O39" s="71"/>
      <c r="P39" s="71"/>
      <c r="Q39" s="71"/>
      <c r="R39" s="71"/>
      <c r="S39" s="71"/>
      <c r="T39" s="71"/>
      <c r="U39" s="71"/>
      <c r="V39" s="71"/>
    </row>
    <row r="40" spans="1:22" ht="26.25">
      <c r="A40" s="41">
        <v>3</v>
      </c>
      <c r="B40" s="41">
        <v>370</v>
      </c>
      <c r="C40" s="43" t="s">
        <v>67</v>
      </c>
      <c r="D40" s="42" t="s">
        <v>5</v>
      </c>
      <c r="E40" s="44" t="s">
        <v>74</v>
      </c>
      <c r="F40" s="44" t="s">
        <v>10</v>
      </c>
      <c r="G40" s="69" t="str">
        <f>CHAR(139+6)</f>
        <v>‘</v>
      </c>
      <c r="H40" s="44" t="s">
        <v>179</v>
      </c>
      <c r="I40" s="44" t="s">
        <v>12</v>
      </c>
      <c r="J40" s="64">
        <v>600000</v>
      </c>
      <c r="K40" s="44" t="s">
        <v>351</v>
      </c>
      <c r="L40" s="44"/>
      <c r="M40" s="43" t="s">
        <v>258</v>
      </c>
      <c r="N40" s="43" t="s">
        <v>259</v>
      </c>
      <c r="O40" s="71"/>
      <c r="P40" s="71"/>
      <c r="Q40" s="71"/>
      <c r="R40" s="71"/>
      <c r="S40" s="71"/>
      <c r="T40" s="71"/>
      <c r="U40" s="71"/>
      <c r="V40" s="71"/>
    </row>
    <row r="41" spans="1:22" ht="18">
      <c r="A41" s="41">
        <v>3</v>
      </c>
      <c r="B41" s="41">
        <v>380</v>
      </c>
      <c r="C41" s="43" t="s">
        <v>67</v>
      </c>
      <c r="D41" s="42" t="s">
        <v>5</v>
      </c>
      <c r="E41" s="44" t="s">
        <v>75</v>
      </c>
      <c r="F41" s="44" t="s">
        <v>10</v>
      </c>
      <c r="G41" s="69" t="str">
        <f>CHAR(139+7)</f>
        <v>’</v>
      </c>
      <c r="H41" s="44" t="s">
        <v>76</v>
      </c>
      <c r="I41" s="44" t="s">
        <v>12</v>
      </c>
      <c r="J41" s="64">
        <v>4000000</v>
      </c>
      <c r="K41" s="48" t="s">
        <v>354</v>
      </c>
      <c r="L41" s="48" t="s">
        <v>207</v>
      </c>
      <c r="M41" s="43" t="s">
        <v>260</v>
      </c>
      <c r="N41" s="43" t="s">
        <v>261</v>
      </c>
      <c r="O41" s="71"/>
      <c r="P41" s="71"/>
      <c r="Q41" s="71"/>
      <c r="R41" s="71"/>
      <c r="S41" s="71"/>
      <c r="T41" s="71"/>
      <c r="U41" s="71"/>
      <c r="V41" s="71"/>
    </row>
    <row r="42" spans="1:22" ht="26.25">
      <c r="A42" s="41">
        <v>3</v>
      </c>
      <c r="B42" s="41">
        <v>390</v>
      </c>
      <c r="C42" s="43" t="s">
        <v>67</v>
      </c>
      <c r="D42" s="42" t="s">
        <v>29</v>
      </c>
      <c r="E42" s="44" t="s">
        <v>78</v>
      </c>
      <c r="F42" s="44" t="s">
        <v>10</v>
      </c>
      <c r="G42" s="69" t="str">
        <f>CHAR(139+4)</f>
        <v></v>
      </c>
      <c r="H42" s="44" t="s">
        <v>52</v>
      </c>
      <c r="I42" s="44" t="s">
        <v>15</v>
      </c>
      <c r="J42" s="64">
        <v>6500000</v>
      </c>
      <c r="K42" s="48" t="s">
        <v>354</v>
      </c>
      <c r="L42" s="44"/>
      <c r="M42" s="43" t="s">
        <v>262</v>
      </c>
      <c r="N42" s="43" t="s">
        <v>263</v>
      </c>
      <c r="O42" s="71"/>
      <c r="P42" s="71"/>
      <c r="Q42" s="71"/>
      <c r="R42" s="71"/>
      <c r="S42" s="71"/>
      <c r="T42" s="71"/>
      <c r="U42" s="71"/>
      <c r="V42" s="71"/>
    </row>
    <row r="43" spans="1:22" ht="26.25">
      <c r="A43" s="41">
        <v>3</v>
      </c>
      <c r="B43" s="41">
        <v>400</v>
      </c>
      <c r="C43" s="43" t="s">
        <v>67</v>
      </c>
      <c r="D43" s="42" t="s">
        <v>29</v>
      </c>
      <c r="E43" s="44" t="s">
        <v>79</v>
      </c>
      <c r="F43" s="44" t="s">
        <v>10</v>
      </c>
      <c r="G43" s="69" t="str">
        <f>CHAR(139+5)</f>
        <v></v>
      </c>
      <c r="H43" s="44" t="s">
        <v>52</v>
      </c>
      <c r="I43" s="44" t="s">
        <v>12</v>
      </c>
      <c r="J43" s="64">
        <v>6500000</v>
      </c>
      <c r="K43" s="44" t="s">
        <v>351</v>
      </c>
      <c r="L43" s="44" t="s">
        <v>207</v>
      </c>
      <c r="M43" s="43" t="s">
        <v>264</v>
      </c>
      <c r="N43" s="43" t="s">
        <v>265</v>
      </c>
      <c r="O43" s="71"/>
      <c r="P43" s="71"/>
      <c r="Q43" s="71"/>
      <c r="R43" s="71"/>
      <c r="S43" s="71"/>
      <c r="T43" s="71"/>
      <c r="U43" s="71"/>
      <c r="V43" s="71"/>
    </row>
    <row r="44" spans="1:22" ht="63.75">
      <c r="A44" s="41">
        <v>4</v>
      </c>
      <c r="B44" s="41">
        <v>410</v>
      </c>
      <c r="C44" s="42" t="s">
        <v>80</v>
      </c>
      <c r="D44" s="42" t="s">
        <v>5</v>
      </c>
      <c r="E44" s="44" t="s">
        <v>42</v>
      </c>
      <c r="F44" s="44" t="s">
        <v>10</v>
      </c>
      <c r="G44" s="45" t="s">
        <v>201</v>
      </c>
      <c r="H44" s="44" t="s">
        <v>68</v>
      </c>
      <c r="I44" s="43" t="s">
        <v>15</v>
      </c>
      <c r="J44" s="72">
        <v>6000000</v>
      </c>
      <c r="K44" s="44" t="s">
        <v>349</v>
      </c>
      <c r="L44" s="44" t="s">
        <v>87</v>
      </c>
      <c r="M44" s="71"/>
      <c r="N44" s="71"/>
      <c r="O44" s="71"/>
      <c r="P44" s="71"/>
      <c r="Q44" s="71"/>
      <c r="R44" s="71"/>
      <c r="S44" s="71"/>
      <c r="T44" s="71"/>
      <c r="U44" s="71"/>
      <c r="V44" s="71"/>
    </row>
    <row r="45" spans="1:22" ht="25.5">
      <c r="A45" s="41">
        <v>4</v>
      </c>
      <c r="B45" s="41">
        <v>420</v>
      </c>
      <c r="C45" s="42" t="s">
        <v>80</v>
      </c>
      <c r="D45" s="42" t="s">
        <v>5</v>
      </c>
      <c r="E45" s="44" t="s">
        <v>42</v>
      </c>
      <c r="F45" s="44" t="s">
        <v>10</v>
      </c>
      <c r="G45" s="45" t="s">
        <v>201</v>
      </c>
      <c r="H45" s="44" t="s">
        <v>43</v>
      </c>
      <c r="I45" s="43" t="s">
        <v>8</v>
      </c>
      <c r="J45" s="73">
        <v>2100</v>
      </c>
      <c r="K45" s="44" t="s">
        <v>349</v>
      </c>
      <c r="L45" s="44"/>
      <c r="M45" s="71"/>
      <c r="N45" s="71"/>
      <c r="O45" s="71"/>
      <c r="P45" s="71"/>
      <c r="Q45" s="71"/>
      <c r="R45" s="71"/>
      <c r="S45" s="71"/>
      <c r="T45" s="71"/>
      <c r="U45" s="71"/>
      <c r="V45" s="71"/>
    </row>
    <row r="46" spans="1:22" ht="25.5">
      <c r="A46" s="41">
        <v>4</v>
      </c>
      <c r="B46" s="41">
        <v>430</v>
      </c>
      <c r="C46" s="42" t="s">
        <v>80</v>
      </c>
      <c r="D46" s="42" t="s">
        <v>5</v>
      </c>
      <c r="E46" s="44" t="s">
        <v>42</v>
      </c>
      <c r="F46" s="44" t="s">
        <v>6</v>
      </c>
      <c r="G46" s="45" t="s">
        <v>201</v>
      </c>
      <c r="H46" s="44" t="s">
        <v>60</v>
      </c>
      <c r="I46" s="43" t="s">
        <v>93</v>
      </c>
      <c r="J46" s="72">
        <v>2000</v>
      </c>
      <c r="K46" s="44" t="s">
        <v>348</v>
      </c>
      <c r="L46" s="44" t="s">
        <v>99</v>
      </c>
      <c r="M46" s="71"/>
      <c r="N46" s="71"/>
      <c r="O46" s="71"/>
      <c r="P46" s="71"/>
      <c r="Q46" s="71"/>
      <c r="R46" s="71"/>
      <c r="S46" s="71"/>
      <c r="T46" s="71"/>
      <c r="U46" s="71"/>
      <c r="V46" s="71"/>
    </row>
    <row r="47" spans="1:22" ht="25.5">
      <c r="A47" s="41">
        <v>4</v>
      </c>
      <c r="B47" s="41">
        <v>440</v>
      </c>
      <c r="C47" s="42" t="s">
        <v>80</v>
      </c>
      <c r="D47" s="42" t="s">
        <v>5</v>
      </c>
      <c r="E47" s="44" t="s">
        <v>42</v>
      </c>
      <c r="F47" s="49" t="s">
        <v>6</v>
      </c>
      <c r="G47" s="45" t="s">
        <v>201</v>
      </c>
      <c r="H47" s="44" t="s">
        <v>69</v>
      </c>
      <c r="I47" s="43" t="s">
        <v>93</v>
      </c>
      <c r="J47" s="72">
        <v>5000</v>
      </c>
      <c r="K47" s="44" t="s">
        <v>348</v>
      </c>
      <c r="L47" s="44" t="s">
        <v>99</v>
      </c>
      <c r="M47" s="71"/>
      <c r="N47" s="71"/>
      <c r="O47" s="71"/>
      <c r="P47" s="71"/>
      <c r="Q47" s="71"/>
      <c r="R47" s="71"/>
      <c r="S47" s="71"/>
      <c r="T47" s="71"/>
      <c r="U47" s="71"/>
      <c r="V47" s="71"/>
    </row>
    <row r="48" spans="1:22" ht="25.5">
      <c r="A48" s="41">
        <v>4</v>
      </c>
      <c r="B48" s="41">
        <v>450</v>
      </c>
      <c r="C48" s="42" t="s">
        <v>80</v>
      </c>
      <c r="D48" s="42" t="s">
        <v>5</v>
      </c>
      <c r="E48" s="44" t="s">
        <v>42</v>
      </c>
      <c r="F48" s="44" t="s">
        <v>10</v>
      </c>
      <c r="G48" s="45" t="s">
        <v>201</v>
      </c>
      <c r="H48" s="44" t="s">
        <v>165</v>
      </c>
      <c r="I48" s="43" t="s">
        <v>8</v>
      </c>
      <c r="J48" s="72">
        <v>1600</v>
      </c>
      <c r="K48" s="44" t="s">
        <v>349</v>
      </c>
      <c r="L48" s="44"/>
      <c r="M48" s="71"/>
      <c r="N48" s="71"/>
      <c r="O48" s="71"/>
      <c r="P48" s="71"/>
      <c r="Q48" s="71"/>
      <c r="R48" s="71"/>
      <c r="S48" s="71"/>
      <c r="T48" s="71"/>
      <c r="U48" s="71"/>
      <c r="V48" s="71"/>
    </row>
    <row r="49" spans="1:22" ht="39">
      <c r="A49" s="41">
        <v>4</v>
      </c>
      <c r="B49" s="41">
        <v>460</v>
      </c>
      <c r="C49" s="42" t="s">
        <v>80</v>
      </c>
      <c r="D49" s="42" t="s">
        <v>5</v>
      </c>
      <c r="E49" s="44" t="s">
        <v>200</v>
      </c>
      <c r="F49" s="44" t="s">
        <v>25</v>
      </c>
      <c r="G49" s="69" t="str">
        <f>CHAR(139+1)</f>
        <v>Œ</v>
      </c>
      <c r="H49" s="44" t="s">
        <v>57</v>
      </c>
      <c r="I49" s="43" t="s">
        <v>12</v>
      </c>
      <c r="J49" s="72">
        <v>28000</v>
      </c>
      <c r="K49" s="44" t="s">
        <v>349</v>
      </c>
      <c r="L49" s="44"/>
      <c r="M49" s="43" t="s">
        <v>266</v>
      </c>
      <c r="N49" s="43" t="s">
        <v>267</v>
      </c>
      <c r="O49" s="43" t="s">
        <v>268</v>
      </c>
      <c r="P49" s="43" t="s">
        <v>269</v>
      </c>
      <c r="Q49" s="43" t="s">
        <v>270</v>
      </c>
      <c r="R49" s="43" t="s">
        <v>271</v>
      </c>
      <c r="S49" s="71"/>
      <c r="T49" s="71"/>
      <c r="U49" s="71"/>
      <c r="V49" s="71"/>
    </row>
    <row r="50" spans="1:22" ht="39">
      <c r="A50" s="41">
        <v>4</v>
      </c>
      <c r="B50" s="41">
        <v>470</v>
      </c>
      <c r="C50" s="42" t="s">
        <v>80</v>
      </c>
      <c r="D50" s="42" t="s">
        <v>5</v>
      </c>
      <c r="E50" s="44" t="s">
        <v>200</v>
      </c>
      <c r="F50" s="44" t="s">
        <v>25</v>
      </c>
      <c r="G50" s="69" t="str">
        <f>CHAR(139+1)</f>
        <v>Œ</v>
      </c>
      <c r="H50" s="44" t="s">
        <v>28</v>
      </c>
      <c r="I50" s="43" t="s">
        <v>12</v>
      </c>
      <c r="J50" s="72">
        <v>92000</v>
      </c>
      <c r="K50" s="44" t="s">
        <v>349</v>
      </c>
      <c r="L50" s="44"/>
      <c r="M50" s="43" t="s">
        <v>266</v>
      </c>
      <c r="N50" s="43" t="s">
        <v>267</v>
      </c>
      <c r="O50" s="43" t="s">
        <v>268</v>
      </c>
      <c r="P50" s="43" t="s">
        <v>269</v>
      </c>
      <c r="Q50" s="43" t="s">
        <v>270</v>
      </c>
      <c r="R50" s="43" t="s">
        <v>271</v>
      </c>
      <c r="S50" s="71"/>
      <c r="T50" s="71"/>
      <c r="U50" s="71"/>
      <c r="V50" s="71"/>
    </row>
    <row r="51" spans="1:22" ht="51.75">
      <c r="A51" s="41">
        <v>4</v>
      </c>
      <c r="B51" s="41">
        <v>480</v>
      </c>
      <c r="C51" s="42" t="s">
        <v>80</v>
      </c>
      <c r="D51" s="42" t="s">
        <v>5</v>
      </c>
      <c r="E51" s="44" t="s">
        <v>81</v>
      </c>
      <c r="F51" s="44" t="s">
        <v>6</v>
      </c>
      <c r="G51" s="69" t="str">
        <f>CHAR(139+2)</f>
        <v></v>
      </c>
      <c r="H51" s="44" t="s">
        <v>82</v>
      </c>
      <c r="I51" s="43" t="s">
        <v>93</v>
      </c>
      <c r="J51" s="72">
        <v>2000</v>
      </c>
      <c r="K51" s="44" t="s">
        <v>348</v>
      </c>
      <c r="L51" s="44"/>
      <c r="M51" s="43" t="s">
        <v>272</v>
      </c>
      <c r="N51" s="43" t="s">
        <v>273</v>
      </c>
      <c r="O51" s="71"/>
      <c r="P51" s="71"/>
      <c r="Q51" s="71"/>
      <c r="R51" s="71"/>
      <c r="S51" s="71"/>
      <c r="T51" s="71"/>
      <c r="U51" s="71"/>
      <c r="V51" s="71"/>
    </row>
    <row r="52" spans="1:22" ht="26.25">
      <c r="A52" s="41">
        <v>4</v>
      </c>
      <c r="B52" s="41">
        <v>490</v>
      </c>
      <c r="C52" s="42" t="s">
        <v>80</v>
      </c>
      <c r="D52" s="42" t="s">
        <v>5</v>
      </c>
      <c r="E52" s="44" t="s">
        <v>83</v>
      </c>
      <c r="F52" s="44" t="s">
        <v>10</v>
      </c>
      <c r="G52" s="69" t="str">
        <f>CHAR(139+4)</f>
        <v></v>
      </c>
      <c r="H52" s="44" t="s">
        <v>84</v>
      </c>
      <c r="I52" s="43" t="s">
        <v>15</v>
      </c>
      <c r="J52" s="72">
        <v>1500000</v>
      </c>
      <c r="K52" s="44" t="s">
        <v>354</v>
      </c>
      <c r="L52" s="44"/>
      <c r="M52" s="43" t="s">
        <v>252</v>
      </c>
      <c r="N52" s="43" t="s">
        <v>274</v>
      </c>
      <c r="O52" s="71"/>
      <c r="P52" s="71"/>
      <c r="Q52" s="71"/>
      <c r="R52" s="71"/>
      <c r="S52" s="71"/>
      <c r="T52" s="71"/>
      <c r="U52" s="71"/>
      <c r="V52" s="71"/>
    </row>
    <row r="53" spans="1:22" ht="26.25">
      <c r="A53" s="41">
        <v>4</v>
      </c>
      <c r="B53" s="41">
        <v>500</v>
      </c>
      <c r="C53" s="42" t="s">
        <v>80</v>
      </c>
      <c r="D53" s="42" t="s">
        <v>5</v>
      </c>
      <c r="E53" s="44" t="s">
        <v>85</v>
      </c>
      <c r="F53" s="44" t="s">
        <v>6</v>
      </c>
      <c r="G53" s="69" t="str">
        <f>CHAR(139+3)</f>
        <v>Ž</v>
      </c>
      <c r="H53" s="44" t="s">
        <v>86</v>
      </c>
      <c r="I53" s="43" t="s">
        <v>93</v>
      </c>
      <c r="J53" s="72">
        <v>500</v>
      </c>
      <c r="K53" s="44" t="s">
        <v>348</v>
      </c>
      <c r="L53" s="44"/>
      <c r="M53" s="43" t="s">
        <v>276</v>
      </c>
      <c r="N53" s="43" t="s">
        <v>277</v>
      </c>
      <c r="O53" s="71"/>
      <c r="P53" s="71"/>
      <c r="Q53" s="71"/>
      <c r="R53" s="71"/>
      <c r="S53" s="71"/>
      <c r="T53" s="71"/>
      <c r="U53" s="71"/>
      <c r="V53" s="71"/>
    </row>
    <row r="54" spans="1:22" ht="25.5">
      <c r="A54" s="41">
        <v>5</v>
      </c>
      <c r="B54" s="41">
        <v>510</v>
      </c>
      <c r="C54" s="43" t="s">
        <v>88</v>
      </c>
      <c r="D54" s="42" t="s">
        <v>5</v>
      </c>
      <c r="E54" s="44" t="s">
        <v>42</v>
      </c>
      <c r="F54" s="44" t="s">
        <v>10</v>
      </c>
      <c r="G54" s="45" t="s">
        <v>201</v>
      </c>
      <c r="H54" s="44" t="s">
        <v>68</v>
      </c>
      <c r="I54" s="44" t="s">
        <v>15</v>
      </c>
      <c r="J54" s="64">
        <v>12500000</v>
      </c>
      <c r="K54" s="44" t="s">
        <v>349</v>
      </c>
      <c r="L54" s="44"/>
      <c r="M54" s="71"/>
      <c r="N54" s="71"/>
      <c r="O54" s="71"/>
      <c r="P54" s="71"/>
      <c r="Q54" s="71"/>
      <c r="R54" s="71"/>
      <c r="S54" s="71"/>
      <c r="T54" s="71"/>
      <c r="U54" s="71"/>
      <c r="V54" s="71"/>
    </row>
    <row r="55" spans="1:22" ht="38.25">
      <c r="A55" s="41">
        <v>5</v>
      </c>
      <c r="B55" s="41">
        <v>520</v>
      </c>
      <c r="C55" s="43" t="s">
        <v>88</v>
      </c>
      <c r="D55" s="42" t="s">
        <v>5</v>
      </c>
      <c r="E55" s="44" t="s">
        <v>42</v>
      </c>
      <c r="F55" s="44" t="s">
        <v>10</v>
      </c>
      <c r="G55" s="45" t="s">
        <v>201</v>
      </c>
      <c r="H55" s="44" t="s">
        <v>89</v>
      </c>
      <c r="I55" s="44" t="s">
        <v>8</v>
      </c>
      <c r="J55" s="64">
        <v>4500</v>
      </c>
      <c r="K55" s="44" t="s">
        <v>349</v>
      </c>
      <c r="L55" s="44"/>
      <c r="M55" s="71"/>
      <c r="N55" s="71"/>
      <c r="O55" s="71"/>
      <c r="P55" s="71"/>
      <c r="Q55" s="71"/>
      <c r="R55" s="71"/>
      <c r="S55" s="71"/>
      <c r="T55" s="71"/>
      <c r="U55" s="71"/>
      <c r="V55" s="71"/>
    </row>
    <row r="56" spans="1:22" ht="25.5">
      <c r="A56" s="41">
        <v>5</v>
      </c>
      <c r="B56" s="41">
        <v>530</v>
      </c>
      <c r="C56" s="43" t="s">
        <v>88</v>
      </c>
      <c r="D56" s="42" t="s">
        <v>5</v>
      </c>
      <c r="E56" s="44" t="s">
        <v>42</v>
      </c>
      <c r="F56" s="49" t="s">
        <v>6</v>
      </c>
      <c r="G56" s="45" t="s">
        <v>201</v>
      </c>
      <c r="H56" s="44" t="s">
        <v>69</v>
      </c>
      <c r="I56" s="44" t="s">
        <v>93</v>
      </c>
      <c r="J56" s="64">
        <v>5000</v>
      </c>
      <c r="K56" s="44" t="s">
        <v>348</v>
      </c>
      <c r="L56" s="44"/>
      <c r="M56" s="71"/>
      <c r="N56" s="71"/>
      <c r="O56" s="71"/>
      <c r="P56" s="71"/>
      <c r="Q56" s="71"/>
      <c r="R56" s="71"/>
      <c r="S56" s="71"/>
      <c r="T56" s="71"/>
      <c r="U56" s="71"/>
      <c r="V56" s="71"/>
    </row>
    <row r="57" spans="1:22" ht="25.5">
      <c r="A57" s="41">
        <v>5</v>
      </c>
      <c r="B57" s="41">
        <v>540</v>
      </c>
      <c r="C57" s="43" t="s">
        <v>88</v>
      </c>
      <c r="D57" s="42" t="s">
        <v>5</v>
      </c>
      <c r="E57" s="44" t="s">
        <v>42</v>
      </c>
      <c r="F57" s="44" t="s">
        <v>6</v>
      </c>
      <c r="G57" s="45" t="s">
        <v>201</v>
      </c>
      <c r="H57" s="44" t="s">
        <v>60</v>
      </c>
      <c r="I57" s="44" t="s">
        <v>93</v>
      </c>
      <c r="J57" s="64">
        <v>2000</v>
      </c>
      <c r="K57" s="44" t="s">
        <v>348</v>
      </c>
      <c r="L57" s="44"/>
      <c r="M57" s="71"/>
      <c r="N57" s="71"/>
      <c r="O57" s="71"/>
      <c r="P57" s="71"/>
      <c r="Q57" s="71"/>
      <c r="R57" s="71"/>
      <c r="S57" s="71"/>
      <c r="T57" s="71"/>
      <c r="U57" s="71"/>
      <c r="V57" s="71"/>
    </row>
    <row r="58" spans="1:22" ht="25.5">
      <c r="A58" s="41">
        <v>5</v>
      </c>
      <c r="B58" s="41">
        <v>550</v>
      </c>
      <c r="C58" s="43" t="s">
        <v>88</v>
      </c>
      <c r="D58" s="42" t="s">
        <v>5</v>
      </c>
      <c r="E58" s="44" t="s">
        <v>42</v>
      </c>
      <c r="F58" s="44" t="s">
        <v>25</v>
      </c>
      <c r="G58" s="45" t="s">
        <v>201</v>
      </c>
      <c r="H58" s="44" t="s">
        <v>57</v>
      </c>
      <c r="I58" s="44" t="s">
        <v>12</v>
      </c>
      <c r="J58" s="64">
        <v>42000</v>
      </c>
      <c r="K58" s="44" t="s">
        <v>349</v>
      </c>
      <c r="L58" s="44"/>
      <c r="M58" s="71"/>
      <c r="N58" s="71"/>
      <c r="O58" s="71"/>
      <c r="P58" s="71"/>
      <c r="Q58" s="71"/>
      <c r="R58" s="71"/>
      <c r="S58" s="71"/>
      <c r="T58" s="71"/>
      <c r="U58" s="71"/>
      <c r="V58" s="71"/>
    </row>
    <row r="59" spans="1:22" ht="25.5">
      <c r="A59" s="41">
        <v>5</v>
      </c>
      <c r="B59" s="41">
        <v>560</v>
      </c>
      <c r="C59" s="43" t="s">
        <v>88</v>
      </c>
      <c r="D59" s="42" t="s">
        <v>5</v>
      </c>
      <c r="E59" s="44" t="s">
        <v>42</v>
      </c>
      <c r="F59" s="44" t="s">
        <v>25</v>
      </c>
      <c r="G59" s="45" t="s">
        <v>201</v>
      </c>
      <c r="H59" s="44" t="s">
        <v>28</v>
      </c>
      <c r="I59" s="44" t="s">
        <v>12</v>
      </c>
      <c r="J59" s="64">
        <v>138000</v>
      </c>
      <c r="K59" s="44" t="s">
        <v>349</v>
      </c>
      <c r="L59" s="44"/>
      <c r="M59" s="71"/>
      <c r="N59" s="71"/>
      <c r="O59" s="71"/>
      <c r="P59" s="71"/>
      <c r="Q59" s="71"/>
      <c r="R59" s="71"/>
      <c r="S59" s="71"/>
      <c r="T59" s="71"/>
      <c r="U59" s="71"/>
      <c r="V59" s="71"/>
    </row>
    <row r="60" spans="1:22" ht="25.5">
      <c r="A60" s="41">
        <v>5</v>
      </c>
      <c r="B60" s="41">
        <v>570</v>
      </c>
      <c r="C60" s="43" t="s">
        <v>88</v>
      </c>
      <c r="D60" s="42" t="s">
        <v>29</v>
      </c>
      <c r="E60" s="44" t="s">
        <v>42</v>
      </c>
      <c r="F60" s="44" t="s">
        <v>23</v>
      </c>
      <c r="G60" s="45" t="s">
        <v>201</v>
      </c>
      <c r="H60" s="44" t="s">
        <v>30</v>
      </c>
      <c r="I60" s="44" t="s">
        <v>93</v>
      </c>
      <c r="J60" s="64">
        <v>0</v>
      </c>
      <c r="K60" s="48" t="s">
        <v>352</v>
      </c>
      <c r="L60" s="48"/>
      <c r="M60" s="71"/>
      <c r="N60" s="71"/>
      <c r="O60" s="71"/>
      <c r="P60" s="71"/>
      <c r="Q60" s="71"/>
      <c r="R60" s="71"/>
      <c r="S60" s="71"/>
      <c r="T60" s="71"/>
      <c r="U60" s="71"/>
      <c r="V60" s="71"/>
    </row>
    <row r="61" spans="1:22" ht="26.25">
      <c r="A61" s="41">
        <v>5</v>
      </c>
      <c r="B61" s="41">
        <v>580</v>
      </c>
      <c r="C61" s="43" t="s">
        <v>88</v>
      </c>
      <c r="D61" s="42" t="s">
        <v>5</v>
      </c>
      <c r="E61" s="44" t="s">
        <v>90</v>
      </c>
      <c r="F61" s="44" t="s">
        <v>10</v>
      </c>
      <c r="G61" s="69" t="str">
        <f>CHAR(139+1)</f>
        <v>Œ</v>
      </c>
      <c r="H61" s="44" t="s">
        <v>91</v>
      </c>
      <c r="I61" s="44" t="s">
        <v>15</v>
      </c>
      <c r="J61" s="64">
        <v>50000000</v>
      </c>
      <c r="K61" s="44" t="s">
        <v>361</v>
      </c>
      <c r="L61" s="44"/>
      <c r="M61" s="43" t="s">
        <v>278</v>
      </c>
      <c r="N61" s="43" t="s">
        <v>279</v>
      </c>
      <c r="O61" s="71"/>
      <c r="P61" s="71"/>
      <c r="Q61" s="71"/>
      <c r="R61" s="71"/>
      <c r="S61" s="71"/>
      <c r="T61" s="71"/>
      <c r="U61" s="71"/>
      <c r="V61" s="71"/>
    </row>
    <row r="62" spans="1:22" ht="64.5">
      <c r="A62" s="41">
        <v>5</v>
      </c>
      <c r="B62" s="41">
        <v>590</v>
      </c>
      <c r="C62" s="43" t="s">
        <v>88</v>
      </c>
      <c r="D62" s="42" t="s">
        <v>5</v>
      </c>
      <c r="E62" s="44" t="s">
        <v>92</v>
      </c>
      <c r="F62" s="44" t="s">
        <v>6</v>
      </c>
      <c r="G62" s="69" t="str">
        <f>CHAR(139+2)</f>
        <v></v>
      </c>
      <c r="H62" s="44" t="s">
        <v>94</v>
      </c>
      <c r="I62" s="44" t="s">
        <v>93</v>
      </c>
      <c r="J62" s="64">
        <v>8000</v>
      </c>
      <c r="K62" s="44" t="s">
        <v>348</v>
      </c>
      <c r="L62" s="44" t="s">
        <v>99</v>
      </c>
      <c r="M62" s="43" t="s">
        <v>280</v>
      </c>
      <c r="N62" s="43" t="s">
        <v>281</v>
      </c>
      <c r="O62" s="71"/>
      <c r="P62" s="71"/>
      <c r="Q62" s="71"/>
      <c r="R62" s="71"/>
      <c r="S62" s="71"/>
      <c r="T62" s="71"/>
      <c r="U62" s="71"/>
      <c r="V62" s="71"/>
    </row>
    <row r="63" spans="1:22" ht="39">
      <c r="A63" s="41">
        <v>5</v>
      </c>
      <c r="B63" s="41">
        <v>600</v>
      </c>
      <c r="C63" s="43" t="s">
        <v>88</v>
      </c>
      <c r="D63" s="42" t="s">
        <v>5</v>
      </c>
      <c r="E63" s="44" t="s">
        <v>92</v>
      </c>
      <c r="F63" s="44" t="s">
        <v>23</v>
      </c>
      <c r="G63" s="69" t="str">
        <f>CHAR(139+3)</f>
        <v>Ž</v>
      </c>
      <c r="H63" s="44" t="s">
        <v>353</v>
      </c>
      <c r="I63" s="44" t="s">
        <v>96</v>
      </c>
      <c r="J63" s="64">
        <v>0</v>
      </c>
      <c r="K63" s="44" t="s">
        <v>352</v>
      </c>
      <c r="L63" s="44"/>
      <c r="M63" s="43" t="s">
        <v>280</v>
      </c>
      <c r="N63" s="43" t="s">
        <v>281</v>
      </c>
      <c r="O63" s="71"/>
      <c r="P63" s="71"/>
      <c r="Q63" s="71"/>
      <c r="R63" s="71"/>
      <c r="S63" s="71"/>
      <c r="T63" s="71"/>
      <c r="U63" s="71"/>
      <c r="V63" s="71"/>
    </row>
    <row r="64" spans="1:22" ht="25.5">
      <c r="A64" s="41">
        <v>6</v>
      </c>
      <c r="B64" s="41">
        <v>610</v>
      </c>
      <c r="C64" s="43" t="s">
        <v>97</v>
      </c>
      <c r="D64" s="42" t="s">
        <v>5</v>
      </c>
      <c r="E64" s="44" t="s">
        <v>42</v>
      </c>
      <c r="F64" s="44" t="s">
        <v>10</v>
      </c>
      <c r="G64" s="45" t="s">
        <v>201</v>
      </c>
      <c r="H64" s="44" t="s">
        <v>68</v>
      </c>
      <c r="I64" s="44" t="s">
        <v>15</v>
      </c>
      <c r="J64" s="64">
        <v>16500000</v>
      </c>
      <c r="K64" s="44" t="s">
        <v>349</v>
      </c>
      <c r="L64" s="44" t="s">
        <v>275</v>
      </c>
      <c r="M64" s="71"/>
      <c r="N64" s="71"/>
      <c r="O64" s="71"/>
      <c r="P64" s="71"/>
      <c r="Q64" s="71"/>
      <c r="R64" s="71"/>
      <c r="S64" s="71"/>
      <c r="T64" s="71"/>
      <c r="U64" s="71"/>
      <c r="V64" s="71"/>
    </row>
    <row r="65" spans="1:22" ht="25.5">
      <c r="A65" s="41">
        <v>6</v>
      </c>
      <c r="B65" s="41">
        <v>620</v>
      </c>
      <c r="C65" s="43" t="s">
        <v>97</v>
      </c>
      <c r="D65" s="42" t="s">
        <v>5</v>
      </c>
      <c r="E65" s="44" t="s">
        <v>42</v>
      </c>
      <c r="F65" s="44" t="s">
        <v>6</v>
      </c>
      <c r="G65" s="45" t="s">
        <v>201</v>
      </c>
      <c r="H65" s="44" t="s">
        <v>98</v>
      </c>
      <c r="I65" s="44" t="s">
        <v>93</v>
      </c>
      <c r="J65" s="64">
        <v>4000</v>
      </c>
      <c r="K65" s="44" t="s">
        <v>348</v>
      </c>
      <c r="L65" s="44" t="s">
        <v>99</v>
      </c>
      <c r="M65" s="71"/>
      <c r="N65" s="71"/>
      <c r="O65" s="71"/>
      <c r="P65" s="71"/>
      <c r="Q65" s="71"/>
      <c r="R65" s="71"/>
      <c r="S65" s="71"/>
      <c r="T65" s="71"/>
      <c r="U65" s="71"/>
      <c r="V65" s="71"/>
    </row>
    <row r="66" spans="1:22" ht="25.5">
      <c r="A66" s="41">
        <v>6</v>
      </c>
      <c r="B66" s="41">
        <v>630</v>
      </c>
      <c r="C66" s="43" t="s">
        <v>97</v>
      </c>
      <c r="D66" s="42" t="s">
        <v>5</v>
      </c>
      <c r="E66" s="44" t="s">
        <v>42</v>
      </c>
      <c r="F66" s="44" t="s">
        <v>25</v>
      </c>
      <c r="G66" s="45" t="s">
        <v>201</v>
      </c>
      <c r="H66" s="44" t="s">
        <v>57</v>
      </c>
      <c r="I66" s="44" t="s">
        <v>12</v>
      </c>
      <c r="J66" s="64">
        <v>70000</v>
      </c>
      <c r="K66" s="44" t="s">
        <v>348</v>
      </c>
      <c r="L66" s="44" t="s">
        <v>275</v>
      </c>
      <c r="M66" s="71"/>
      <c r="N66" s="71"/>
      <c r="O66" s="71"/>
      <c r="P66" s="71"/>
      <c r="Q66" s="71"/>
      <c r="R66" s="71"/>
      <c r="S66" s="71"/>
      <c r="T66" s="71"/>
      <c r="U66" s="71"/>
      <c r="V66" s="71"/>
    </row>
    <row r="67" spans="1:22" ht="25.5">
      <c r="A67" s="41">
        <v>6</v>
      </c>
      <c r="B67" s="41">
        <v>640</v>
      </c>
      <c r="C67" s="43" t="s">
        <v>97</v>
      </c>
      <c r="D67" s="42" t="s">
        <v>5</v>
      </c>
      <c r="E67" s="44" t="s">
        <v>42</v>
      </c>
      <c r="F67" s="44" t="s">
        <v>25</v>
      </c>
      <c r="G67" s="45" t="s">
        <v>201</v>
      </c>
      <c r="H67" s="44" t="s">
        <v>28</v>
      </c>
      <c r="I67" s="44" t="s">
        <v>12</v>
      </c>
      <c r="J67" s="64">
        <v>230000</v>
      </c>
      <c r="K67" s="44" t="s">
        <v>349</v>
      </c>
      <c r="L67" s="44" t="s">
        <v>275</v>
      </c>
      <c r="M67" s="71"/>
      <c r="N67" s="71"/>
      <c r="O67" s="71"/>
      <c r="P67" s="71"/>
      <c r="Q67" s="71"/>
      <c r="R67" s="71"/>
      <c r="S67" s="71"/>
      <c r="T67" s="71"/>
      <c r="U67" s="71"/>
      <c r="V67" s="71"/>
    </row>
    <row r="68" spans="1:22" ht="25.5">
      <c r="A68" s="41">
        <v>6</v>
      </c>
      <c r="B68" s="41">
        <v>650</v>
      </c>
      <c r="C68" s="43" t="s">
        <v>97</v>
      </c>
      <c r="D68" s="42" t="s">
        <v>5</v>
      </c>
      <c r="E68" s="44" t="s">
        <v>42</v>
      </c>
      <c r="F68" s="44" t="s">
        <v>23</v>
      </c>
      <c r="G68" s="45" t="s">
        <v>201</v>
      </c>
      <c r="H68" s="44" t="s">
        <v>30</v>
      </c>
      <c r="I68" s="44" t="s">
        <v>8</v>
      </c>
      <c r="J68" s="64">
        <v>0</v>
      </c>
      <c r="K68" s="44" t="s">
        <v>352</v>
      </c>
      <c r="L68" s="44" t="s">
        <v>275</v>
      </c>
      <c r="M68" s="71"/>
      <c r="N68" s="71"/>
      <c r="O68" s="71"/>
      <c r="P68" s="71"/>
      <c r="Q68" s="71"/>
      <c r="R68" s="71"/>
      <c r="S68" s="71"/>
      <c r="T68" s="71"/>
      <c r="U68" s="71"/>
      <c r="V68" s="71"/>
    </row>
    <row r="69" spans="1:22" ht="18">
      <c r="A69" s="41">
        <v>6</v>
      </c>
      <c r="B69" s="41">
        <v>660</v>
      </c>
      <c r="C69" s="43" t="s">
        <v>97</v>
      </c>
      <c r="D69" s="42" t="s">
        <v>5</v>
      </c>
      <c r="E69" s="44" t="s">
        <v>100</v>
      </c>
      <c r="F69" s="44" t="s">
        <v>10</v>
      </c>
      <c r="G69" s="69" t="str">
        <f>CHAR(139+1)</f>
        <v>Œ</v>
      </c>
      <c r="H69" s="44" t="s">
        <v>91</v>
      </c>
      <c r="I69" s="44" t="s">
        <v>8</v>
      </c>
      <c r="J69" s="64">
        <v>80000000</v>
      </c>
      <c r="K69" s="44" t="s">
        <v>349</v>
      </c>
      <c r="L69" s="44" t="s">
        <v>275</v>
      </c>
      <c r="M69" s="43" t="s">
        <v>282</v>
      </c>
      <c r="N69" s="43" t="s">
        <v>283</v>
      </c>
      <c r="O69" s="71"/>
      <c r="P69" s="71"/>
      <c r="Q69" s="71"/>
      <c r="R69" s="71"/>
      <c r="S69" s="71"/>
      <c r="T69" s="71"/>
      <c r="U69" s="71"/>
      <c r="V69" s="71"/>
    </row>
    <row r="70" spans="1:22" ht="39">
      <c r="A70" s="41">
        <v>6</v>
      </c>
      <c r="B70" s="41">
        <v>670</v>
      </c>
      <c r="C70" s="43" t="s">
        <v>97</v>
      </c>
      <c r="D70" s="42" t="s">
        <v>5</v>
      </c>
      <c r="E70" s="44" t="s">
        <v>100</v>
      </c>
      <c r="F70" s="44" t="s">
        <v>6</v>
      </c>
      <c r="G70" s="69" t="str">
        <f>CHAR(139+1)</f>
        <v>Œ</v>
      </c>
      <c r="H70" s="44" t="s">
        <v>444</v>
      </c>
      <c r="I70" s="61" t="s">
        <v>8</v>
      </c>
      <c r="J70" s="66">
        <v>0</v>
      </c>
      <c r="K70" s="44" t="s">
        <v>352</v>
      </c>
      <c r="L70" s="44" t="s">
        <v>275</v>
      </c>
      <c r="M70" s="43" t="s">
        <v>282</v>
      </c>
      <c r="N70" s="43" t="s">
        <v>283</v>
      </c>
      <c r="O70" s="71"/>
      <c r="P70" s="71"/>
      <c r="Q70" s="71"/>
      <c r="R70" s="71"/>
      <c r="S70" s="71"/>
      <c r="T70" s="71"/>
      <c r="U70" s="71"/>
      <c r="V70" s="71"/>
    </row>
    <row r="71" spans="1:22" ht="26.25">
      <c r="A71" s="41">
        <v>6</v>
      </c>
      <c r="B71" s="41">
        <v>680</v>
      </c>
      <c r="C71" s="43" t="s">
        <v>97</v>
      </c>
      <c r="D71" s="42" t="s">
        <v>5</v>
      </c>
      <c r="E71" s="44" t="s">
        <v>103</v>
      </c>
      <c r="F71" s="44" t="s">
        <v>10</v>
      </c>
      <c r="G71" s="69" t="str">
        <f>CHAR(139+2)</f>
        <v></v>
      </c>
      <c r="H71" s="44" t="s">
        <v>43</v>
      </c>
      <c r="I71" s="61" t="s">
        <v>8</v>
      </c>
      <c r="J71" s="66">
        <v>6000</v>
      </c>
      <c r="K71" s="44" t="s">
        <v>349</v>
      </c>
      <c r="L71" s="44" t="s">
        <v>275</v>
      </c>
      <c r="M71" s="43" t="s">
        <v>284</v>
      </c>
      <c r="N71" s="43" t="s">
        <v>285</v>
      </c>
      <c r="O71" s="71"/>
      <c r="P71" s="71"/>
      <c r="Q71" s="71"/>
      <c r="R71" s="71"/>
      <c r="S71" s="71"/>
      <c r="T71" s="71"/>
      <c r="U71" s="71"/>
      <c r="V71" s="71"/>
    </row>
    <row r="72" spans="1:22" ht="26.25">
      <c r="A72" s="41">
        <v>6</v>
      </c>
      <c r="B72" s="41">
        <v>690</v>
      </c>
      <c r="C72" s="43" t="s">
        <v>97</v>
      </c>
      <c r="D72" s="42" t="s">
        <v>5</v>
      </c>
      <c r="E72" s="44" t="s">
        <v>103</v>
      </c>
      <c r="F72" s="44" t="s">
        <v>6</v>
      </c>
      <c r="G72" s="69" t="str">
        <f>CHAR(139+2)</f>
        <v></v>
      </c>
      <c r="H72" s="44" t="s">
        <v>60</v>
      </c>
      <c r="I72" s="44" t="s">
        <v>93</v>
      </c>
      <c r="J72" s="64">
        <v>2000</v>
      </c>
      <c r="K72" s="44" t="s">
        <v>348</v>
      </c>
      <c r="L72" s="44" t="s">
        <v>99</v>
      </c>
      <c r="M72" s="43" t="s">
        <v>284</v>
      </c>
      <c r="N72" s="43" t="s">
        <v>285</v>
      </c>
      <c r="O72" s="71"/>
      <c r="P72" s="71"/>
      <c r="Q72" s="71"/>
      <c r="R72" s="71"/>
      <c r="S72" s="71"/>
      <c r="T72" s="71"/>
      <c r="U72" s="71"/>
      <c r="V72" s="71"/>
    </row>
    <row r="73" spans="1:22" ht="51.75">
      <c r="A73" s="41">
        <v>6</v>
      </c>
      <c r="B73" s="41">
        <v>700</v>
      </c>
      <c r="C73" s="43" t="s">
        <v>97</v>
      </c>
      <c r="D73" s="42" t="s">
        <v>5</v>
      </c>
      <c r="E73" s="44" t="s">
        <v>104</v>
      </c>
      <c r="F73" s="44" t="s">
        <v>10</v>
      </c>
      <c r="G73" s="69" t="str">
        <f>CHAR(139+3)</f>
        <v>Ž</v>
      </c>
      <c r="H73" s="44" t="s">
        <v>105</v>
      </c>
      <c r="I73" s="44" t="s">
        <v>15</v>
      </c>
      <c r="J73" s="64">
        <v>30000000</v>
      </c>
      <c r="K73" s="44" t="s">
        <v>362</v>
      </c>
      <c r="L73" s="44" t="s">
        <v>275</v>
      </c>
      <c r="M73" s="43" t="s">
        <v>286</v>
      </c>
      <c r="N73" s="43" t="s">
        <v>287</v>
      </c>
      <c r="O73" s="43" t="s">
        <v>288</v>
      </c>
      <c r="P73" s="43" t="s">
        <v>289</v>
      </c>
      <c r="Q73" s="43" t="s">
        <v>290</v>
      </c>
      <c r="R73" s="43" t="s">
        <v>291</v>
      </c>
      <c r="S73" s="71"/>
      <c r="T73" s="71"/>
      <c r="U73" s="71"/>
      <c r="V73" s="71"/>
    </row>
    <row r="74" spans="1:22" ht="64.5">
      <c r="A74" s="41">
        <v>6</v>
      </c>
      <c r="B74" s="41">
        <v>710</v>
      </c>
      <c r="C74" s="43" t="s">
        <v>97</v>
      </c>
      <c r="D74" s="42" t="s">
        <v>5</v>
      </c>
      <c r="E74" s="44" t="s">
        <v>104</v>
      </c>
      <c r="F74" s="44" t="s">
        <v>23</v>
      </c>
      <c r="G74" s="69" t="str">
        <f>CHAR(139+3)</f>
        <v>Ž</v>
      </c>
      <c r="H74" s="44" t="s">
        <v>180</v>
      </c>
      <c r="I74" s="43" t="s">
        <v>12</v>
      </c>
      <c r="J74" s="72">
        <v>0</v>
      </c>
      <c r="K74" s="44" t="s">
        <v>363</v>
      </c>
      <c r="L74" s="44" t="s">
        <v>275</v>
      </c>
      <c r="M74" s="43" t="s">
        <v>286</v>
      </c>
      <c r="N74" s="43" t="s">
        <v>287</v>
      </c>
      <c r="O74" s="43" t="s">
        <v>288</v>
      </c>
      <c r="P74" s="43" t="s">
        <v>289</v>
      </c>
      <c r="Q74" s="43" t="s">
        <v>290</v>
      </c>
      <c r="R74" s="43" t="s">
        <v>291</v>
      </c>
      <c r="S74" s="71"/>
      <c r="T74" s="71"/>
      <c r="U74" s="71"/>
      <c r="V74" s="71"/>
    </row>
    <row r="75" spans="1:22" ht="64.5">
      <c r="A75" s="41">
        <v>6</v>
      </c>
      <c r="B75" s="41">
        <v>720</v>
      </c>
      <c r="C75" s="43" t="s">
        <v>97</v>
      </c>
      <c r="D75" s="42" t="s">
        <v>5</v>
      </c>
      <c r="E75" s="44" t="s">
        <v>104</v>
      </c>
      <c r="F75" s="44" t="s">
        <v>6</v>
      </c>
      <c r="G75" s="69" t="str">
        <f>CHAR(139+3)</f>
        <v>Ž</v>
      </c>
      <c r="H75" s="44" t="s">
        <v>106</v>
      </c>
      <c r="I75" s="43" t="s">
        <v>93</v>
      </c>
      <c r="J75" s="74">
        <v>2000</v>
      </c>
      <c r="K75" s="44" t="s">
        <v>348</v>
      </c>
      <c r="L75" s="44" t="s">
        <v>275</v>
      </c>
      <c r="M75" s="43" t="s">
        <v>286</v>
      </c>
      <c r="N75" s="43" t="s">
        <v>287</v>
      </c>
      <c r="O75" s="43" t="s">
        <v>288</v>
      </c>
      <c r="P75" s="43" t="s">
        <v>289</v>
      </c>
      <c r="Q75" s="43" t="s">
        <v>290</v>
      </c>
      <c r="R75" s="43" t="s">
        <v>291</v>
      </c>
      <c r="S75" s="71"/>
      <c r="T75" s="71"/>
      <c r="U75" s="71"/>
      <c r="V75" s="71"/>
    </row>
    <row r="76" spans="1:22" ht="64.5">
      <c r="A76" s="41">
        <v>6</v>
      </c>
      <c r="B76" s="41">
        <v>730</v>
      </c>
      <c r="C76" s="43" t="s">
        <v>97</v>
      </c>
      <c r="D76" s="42" t="s">
        <v>5</v>
      </c>
      <c r="E76" s="44" t="s">
        <v>104</v>
      </c>
      <c r="F76" s="44" t="s">
        <v>6</v>
      </c>
      <c r="G76" s="69" t="str">
        <f>CHAR(139+3)</f>
        <v>Ž</v>
      </c>
      <c r="H76" s="44" t="s">
        <v>107</v>
      </c>
      <c r="I76" s="43" t="s">
        <v>15</v>
      </c>
      <c r="J76" s="72">
        <v>1900000</v>
      </c>
      <c r="K76" s="44" t="s">
        <v>348</v>
      </c>
      <c r="L76" s="44" t="s">
        <v>275</v>
      </c>
      <c r="M76" s="43" t="s">
        <v>286</v>
      </c>
      <c r="N76" s="43" t="s">
        <v>287</v>
      </c>
      <c r="O76" s="43" t="s">
        <v>288</v>
      </c>
      <c r="P76" s="43" t="s">
        <v>289</v>
      </c>
      <c r="Q76" s="43" t="s">
        <v>290</v>
      </c>
      <c r="R76" s="43" t="s">
        <v>291</v>
      </c>
      <c r="S76" s="71"/>
      <c r="T76" s="71"/>
      <c r="U76" s="71"/>
      <c r="V76" s="71"/>
    </row>
    <row r="77" spans="1:22" ht="77.25">
      <c r="A77" s="41">
        <v>6</v>
      </c>
      <c r="B77" s="41">
        <v>740</v>
      </c>
      <c r="C77" s="43" t="s">
        <v>97</v>
      </c>
      <c r="D77" s="42" t="s">
        <v>5</v>
      </c>
      <c r="E77" s="44" t="s">
        <v>108</v>
      </c>
      <c r="F77" s="44" t="s">
        <v>10</v>
      </c>
      <c r="G77" s="69" t="str">
        <f>CHAR(139+4)</f>
        <v></v>
      </c>
      <c r="H77" s="44" t="s">
        <v>109</v>
      </c>
      <c r="I77" s="43" t="s">
        <v>12</v>
      </c>
      <c r="J77" s="72">
        <v>198000</v>
      </c>
      <c r="K77" s="44" t="s">
        <v>351</v>
      </c>
      <c r="L77" s="44" t="s">
        <v>275</v>
      </c>
      <c r="M77" s="43" t="s">
        <v>292</v>
      </c>
      <c r="N77" s="43" t="s">
        <v>293</v>
      </c>
      <c r="O77" s="71"/>
      <c r="P77" s="71"/>
      <c r="Q77" s="71"/>
      <c r="R77" s="71"/>
      <c r="S77" s="71"/>
      <c r="T77" s="71"/>
      <c r="U77" s="71"/>
      <c r="V77" s="71"/>
    </row>
    <row r="78" spans="1:22" ht="39">
      <c r="A78" s="41">
        <v>6</v>
      </c>
      <c r="B78" s="41">
        <v>750</v>
      </c>
      <c r="C78" s="43" t="s">
        <v>97</v>
      </c>
      <c r="D78" s="42" t="s">
        <v>5</v>
      </c>
      <c r="E78" s="44" t="s">
        <v>108</v>
      </c>
      <c r="F78" s="44" t="s">
        <v>6</v>
      </c>
      <c r="G78" s="69" t="str">
        <f>CHAR(139+4)</f>
        <v></v>
      </c>
      <c r="H78" s="44" t="s">
        <v>167</v>
      </c>
      <c r="I78" s="43" t="s">
        <v>93</v>
      </c>
      <c r="J78" s="72">
        <v>5000</v>
      </c>
      <c r="K78" s="44" t="s">
        <v>351</v>
      </c>
      <c r="L78" s="44" t="s">
        <v>99</v>
      </c>
      <c r="M78" s="43" t="s">
        <v>292</v>
      </c>
      <c r="N78" s="43" t="s">
        <v>293</v>
      </c>
      <c r="O78" s="71"/>
      <c r="P78" s="71"/>
      <c r="Q78" s="71"/>
      <c r="R78" s="71"/>
      <c r="S78" s="71"/>
      <c r="T78" s="71"/>
      <c r="U78" s="71"/>
      <c r="V78" s="71"/>
    </row>
    <row r="79" spans="1:22" ht="39">
      <c r="A79" s="41">
        <v>6</v>
      </c>
      <c r="B79" s="41">
        <v>760</v>
      </c>
      <c r="C79" s="43" t="s">
        <v>97</v>
      </c>
      <c r="D79" s="42" t="s">
        <v>5</v>
      </c>
      <c r="E79" s="44" t="s">
        <v>166</v>
      </c>
      <c r="F79" s="44" t="s">
        <v>23</v>
      </c>
      <c r="G79" s="69" t="str">
        <f>CHAR(139+4)</f>
        <v></v>
      </c>
      <c r="H79" s="44" t="s">
        <v>353</v>
      </c>
      <c r="I79" s="43" t="s">
        <v>96</v>
      </c>
      <c r="J79" s="72">
        <v>0</v>
      </c>
      <c r="K79" s="44" t="s">
        <v>364</v>
      </c>
      <c r="L79" s="44" t="s">
        <v>275</v>
      </c>
      <c r="M79" s="43" t="s">
        <v>292</v>
      </c>
      <c r="N79" s="43" t="s">
        <v>293</v>
      </c>
      <c r="O79" s="71"/>
      <c r="P79" s="71"/>
      <c r="Q79" s="71"/>
      <c r="R79" s="71"/>
      <c r="S79" s="71"/>
      <c r="T79" s="71"/>
      <c r="U79" s="71"/>
      <c r="V79" s="71"/>
    </row>
    <row r="80" spans="1:22" ht="25.5">
      <c r="A80" s="41">
        <v>7</v>
      </c>
      <c r="B80" s="41">
        <v>770</v>
      </c>
      <c r="C80" s="43" t="s">
        <v>111</v>
      </c>
      <c r="D80" s="42" t="s">
        <v>5</v>
      </c>
      <c r="E80" s="44" t="s">
        <v>42</v>
      </c>
      <c r="F80" s="44" t="s">
        <v>10</v>
      </c>
      <c r="G80" s="45" t="s">
        <v>201</v>
      </c>
      <c r="H80" s="44" t="s">
        <v>68</v>
      </c>
      <c r="I80" s="44" t="s">
        <v>15</v>
      </c>
      <c r="J80" s="64">
        <v>14000000</v>
      </c>
      <c r="K80" s="44" t="s">
        <v>351</v>
      </c>
      <c r="L80" s="44"/>
      <c r="M80" s="71"/>
      <c r="N80" s="71"/>
      <c r="O80" s="71"/>
      <c r="P80" s="71"/>
      <c r="Q80" s="71"/>
      <c r="R80" s="71"/>
      <c r="S80" s="71"/>
      <c r="T80" s="71"/>
      <c r="U80" s="71"/>
      <c r="V80" s="71"/>
    </row>
    <row r="81" spans="1:22" ht="38.25">
      <c r="A81" s="41">
        <v>7</v>
      </c>
      <c r="B81" s="41">
        <v>780</v>
      </c>
      <c r="C81" s="43" t="s">
        <v>111</v>
      </c>
      <c r="D81" s="42" t="s">
        <v>5</v>
      </c>
      <c r="E81" s="44" t="s">
        <v>42</v>
      </c>
      <c r="F81" s="44" t="s">
        <v>10</v>
      </c>
      <c r="G81" s="45" t="s">
        <v>201</v>
      </c>
      <c r="H81" s="44" t="s">
        <v>43</v>
      </c>
      <c r="I81" s="44" t="s">
        <v>8</v>
      </c>
      <c r="J81" s="64">
        <v>5000</v>
      </c>
      <c r="K81" s="44" t="s">
        <v>359</v>
      </c>
      <c r="L81" s="44"/>
      <c r="M81" s="71"/>
      <c r="N81" s="71"/>
      <c r="O81" s="71"/>
      <c r="P81" s="71"/>
      <c r="Q81" s="71"/>
      <c r="R81" s="71"/>
      <c r="S81" s="71"/>
      <c r="T81" s="71"/>
      <c r="U81" s="71"/>
      <c r="V81" s="71"/>
    </row>
    <row r="82" spans="1:22" ht="25.5">
      <c r="A82" s="41">
        <v>7</v>
      </c>
      <c r="B82" s="41">
        <v>790</v>
      </c>
      <c r="C82" s="43" t="s">
        <v>111</v>
      </c>
      <c r="D82" s="42" t="s">
        <v>5</v>
      </c>
      <c r="E82" s="44" t="s">
        <v>42</v>
      </c>
      <c r="F82" s="44" t="s">
        <v>6</v>
      </c>
      <c r="G82" s="45" t="s">
        <v>201</v>
      </c>
      <c r="H82" s="44" t="s">
        <v>60</v>
      </c>
      <c r="I82" s="44" t="s">
        <v>93</v>
      </c>
      <c r="J82" s="67">
        <v>2000</v>
      </c>
      <c r="K82" s="44" t="s">
        <v>348</v>
      </c>
      <c r="L82" s="44" t="s">
        <v>99</v>
      </c>
      <c r="M82" s="71"/>
      <c r="N82" s="71"/>
      <c r="O82" s="71"/>
      <c r="P82" s="71"/>
      <c r="Q82" s="71"/>
      <c r="R82" s="71"/>
      <c r="S82" s="71"/>
      <c r="T82" s="71"/>
      <c r="U82" s="71"/>
      <c r="V82" s="71"/>
    </row>
    <row r="83" spans="1:22" ht="25.5">
      <c r="A83" s="41">
        <v>7</v>
      </c>
      <c r="B83" s="41">
        <v>800</v>
      </c>
      <c r="C83" s="43" t="s">
        <v>111</v>
      </c>
      <c r="D83" s="42" t="s">
        <v>5</v>
      </c>
      <c r="E83" s="44" t="s">
        <v>42</v>
      </c>
      <c r="F83" s="44" t="s">
        <v>6</v>
      </c>
      <c r="G83" s="45" t="s">
        <v>201</v>
      </c>
      <c r="H83" s="44" t="s">
        <v>69</v>
      </c>
      <c r="I83" s="44" t="s">
        <v>93</v>
      </c>
      <c r="J83" s="64">
        <v>4000</v>
      </c>
      <c r="K83" s="44" t="s">
        <v>348</v>
      </c>
      <c r="L83" s="44" t="s">
        <v>99</v>
      </c>
      <c r="M83" s="71"/>
      <c r="N83" s="71"/>
      <c r="O83" s="71"/>
      <c r="P83" s="71"/>
      <c r="Q83" s="71"/>
      <c r="R83" s="71"/>
      <c r="S83" s="71"/>
      <c r="T83" s="71"/>
      <c r="U83" s="71"/>
      <c r="V83" s="71"/>
    </row>
    <row r="84" spans="1:22" ht="25.5">
      <c r="A84" s="41">
        <v>7</v>
      </c>
      <c r="B84" s="41">
        <v>810</v>
      </c>
      <c r="C84" s="43" t="s">
        <v>111</v>
      </c>
      <c r="D84" s="42" t="s">
        <v>5</v>
      </c>
      <c r="E84" s="44" t="s">
        <v>42</v>
      </c>
      <c r="F84" s="44" t="s">
        <v>25</v>
      </c>
      <c r="G84" s="45" t="s">
        <v>201</v>
      </c>
      <c r="H84" s="44" t="s">
        <v>57</v>
      </c>
      <c r="I84" s="44" t="s">
        <v>12</v>
      </c>
      <c r="J84" s="64">
        <v>98000</v>
      </c>
      <c r="K84" s="44" t="s">
        <v>351</v>
      </c>
      <c r="L84" s="44"/>
      <c r="M84" s="71"/>
      <c r="N84" s="71"/>
      <c r="O84" s="71"/>
      <c r="P84" s="71"/>
      <c r="Q84" s="71"/>
      <c r="R84" s="71"/>
      <c r="S84" s="71"/>
      <c r="T84" s="71"/>
      <c r="U84" s="71"/>
      <c r="V84" s="71"/>
    </row>
    <row r="85" spans="1:22" ht="25.5">
      <c r="A85" s="41">
        <v>7</v>
      </c>
      <c r="B85" s="41">
        <v>820</v>
      </c>
      <c r="C85" s="43" t="s">
        <v>111</v>
      </c>
      <c r="D85" s="42" t="s">
        <v>5</v>
      </c>
      <c r="E85" s="44" t="s">
        <v>42</v>
      </c>
      <c r="F85" s="44" t="s">
        <v>25</v>
      </c>
      <c r="G85" s="45" t="s">
        <v>201</v>
      </c>
      <c r="H85" s="44" t="s">
        <v>28</v>
      </c>
      <c r="I85" s="44" t="s">
        <v>12</v>
      </c>
      <c r="J85" s="64">
        <v>322000</v>
      </c>
      <c r="K85" s="44" t="s">
        <v>351</v>
      </c>
      <c r="L85" s="44"/>
      <c r="M85" s="71"/>
      <c r="N85" s="71"/>
      <c r="O85" s="71"/>
      <c r="P85" s="71"/>
      <c r="Q85" s="71"/>
      <c r="R85" s="71"/>
      <c r="S85" s="71"/>
      <c r="T85" s="71"/>
      <c r="U85" s="71"/>
      <c r="V85" s="71"/>
    </row>
    <row r="86" spans="1:22" ht="25.5">
      <c r="A86" s="41">
        <v>7</v>
      </c>
      <c r="B86" s="41">
        <v>830</v>
      </c>
      <c r="C86" s="43" t="s">
        <v>111</v>
      </c>
      <c r="D86" s="42" t="s">
        <v>5</v>
      </c>
      <c r="E86" s="44" t="s">
        <v>42</v>
      </c>
      <c r="F86" s="44" t="s">
        <v>23</v>
      </c>
      <c r="G86" s="45" t="s">
        <v>201</v>
      </c>
      <c r="H86" s="44" t="s">
        <v>30</v>
      </c>
      <c r="I86" s="44" t="s">
        <v>8</v>
      </c>
      <c r="J86" s="64">
        <v>0</v>
      </c>
      <c r="K86" s="44" t="s">
        <v>352</v>
      </c>
      <c r="L86" s="44"/>
      <c r="M86" s="71"/>
      <c r="N86" s="71"/>
      <c r="O86" s="71"/>
      <c r="P86" s="71"/>
      <c r="Q86" s="71"/>
      <c r="R86" s="71"/>
      <c r="S86" s="71"/>
      <c r="T86" s="71"/>
      <c r="U86" s="71"/>
      <c r="V86" s="71"/>
    </row>
    <row r="87" spans="1:22" ht="51.75">
      <c r="A87" s="41">
        <v>7</v>
      </c>
      <c r="B87" s="41">
        <v>840</v>
      </c>
      <c r="C87" s="43" t="s">
        <v>111</v>
      </c>
      <c r="D87" s="42" t="s">
        <v>5</v>
      </c>
      <c r="E87" s="44" t="s">
        <v>112</v>
      </c>
      <c r="F87" s="44" t="s">
        <v>10</v>
      </c>
      <c r="G87" s="69" t="str">
        <f>CHAR(139+1)</f>
        <v>Œ</v>
      </c>
      <c r="H87" s="44" t="s">
        <v>184</v>
      </c>
      <c r="I87" s="44" t="s">
        <v>8</v>
      </c>
      <c r="J87" s="64">
        <v>30000</v>
      </c>
      <c r="K87" s="44" t="s">
        <v>351</v>
      </c>
      <c r="L87" s="44"/>
      <c r="M87" s="43" t="s">
        <v>294</v>
      </c>
      <c r="N87" s="43" t="s">
        <v>295</v>
      </c>
      <c r="O87" s="71"/>
      <c r="P87" s="71"/>
      <c r="Q87" s="71"/>
      <c r="R87" s="71"/>
      <c r="S87" s="71"/>
      <c r="T87" s="71"/>
      <c r="U87" s="71"/>
      <c r="V87" s="71"/>
    </row>
    <row r="88" spans="1:22" ht="39">
      <c r="A88" s="41">
        <v>7</v>
      </c>
      <c r="B88" s="41">
        <v>850</v>
      </c>
      <c r="C88" s="43" t="s">
        <v>111</v>
      </c>
      <c r="D88" s="42" t="s">
        <v>5</v>
      </c>
      <c r="E88" s="44" t="s">
        <v>181</v>
      </c>
      <c r="F88" s="44" t="s">
        <v>6</v>
      </c>
      <c r="G88" s="69" t="str">
        <f>CHAR(139+2)</f>
        <v></v>
      </c>
      <c r="H88" s="43" t="s">
        <v>113</v>
      </c>
      <c r="I88" s="44" t="s">
        <v>93</v>
      </c>
      <c r="J88" s="64">
        <v>500</v>
      </c>
      <c r="K88" s="44" t="s">
        <v>348</v>
      </c>
      <c r="L88" s="44" t="s">
        <v>99</v>
      </c>
      <c r="M88" s="43" t="s">
        <v>296</v>
      </c>
      <c r="N88" s="43" t="s">
        <v>297</v>
      </c>
      <c r="O88" s="71"/>
      <c r="P88" s="71"/>
      <c r="Q88" s="71"/>
      <c r="R88" s="71"/>
      <c r="S88" s="71"/>
      <c r="T88" s="71"/>
      <c r="U88" s="71"/>
      <c r="V88" s="71"/>
    </row>
    <row r="89" spans="1:22" ht="64.5">
      <c r="A89" s="41">
        <v>7</v>
      </c>
      <c r="B89" s="41">
        <v>860</v>
      </c>
      <c r="C89" s="43" t="s">
        <v>111</v>
      </c>
      <c r="D89" s="42" t="s">
        <v>5</v>
      </c>
      <c r="E89" s="44" t="s">
        <v>182</v>
      </c>
      <c r="F89" s="44" t="s">
        <v>6</v>
      </c>
      <c r="G89" s="69" t="str">
        <f>CHAR(139+2)</f>
        <v></v>
      </c>
      <c r="H89" s="44" t="s">
        <v>183</v>
      </c>
      <c r="I89" s="44" t="s">
        <v>93</v>
      </c>
      <c r="J89" s="64">
        <v>0</v>
      </c>
      <c r="K89" s="44" t="s">
        <v>348</v>
      </c>
      <c r="L89" s="44"/>
      <c r="M89" s="43" t="s">
        <v>296</v>
      </c>
      <c r="N89" s="43" t="s">
        <v>297</v>
      </c>
      <c r="O89" s="71"/>
      <c r="P89" s="71"/>
      <c r="Q89" s="71"/>
      <c r="R89" s="71"/>
      <c r="S89" s="71"/>
      <c r="T89" s="71"/>
      <c r="U89" s="71"/>
      <c r="V89" s="71"/>
    </row>
    <row r="90" spans="1:22" ht="64.5">
      <c r="A90" s="41">
        <v>7</v>
      </c>
      <c r="B90" s="41">
        <v>870</v>
      </c>
      <c r="C90" s="43" t="s">
        <v>111</v>
      </c>
      <c r="D90" s="42" t="s">
        <v>5</v>
      </c>
      <c r="E90" s="44" t="s">
        <v>114</v>
      </c>
      <c r="F90" s="44" t="s">
        <v>10</v>
      </c>
      <c r="G90" s="69" t="str">
        <f>CHAR(139+3)</f>
        <v>Ž</v>
      </c>
      <c r="H90" s="44" t="s">
        <v>115</v>
      </c>
      <c r="I90" s="44" t="s">
        <v>15</v>
      </c>
      <c r="J90" s="64">
        <v>44000</v>
      </c>
      <c r="K90" s="44" t="s">
        <v>351</v>
      </c>
      <c r="L90" s="44"/>
      <c r="M90" s="43" t="s">
        <v>298</v>
      </c>
      <c r="N90" s="43" t="s">
        <v>299</v>
      </c>
      <c r="O90" s="71"/>
      <c r="P90" s="71"/>
      <c r="Q90" s="71"/>
      <c r="R90" s="71"/>
      <c r="S90" s="71"/>
      <c r="T90" s="71"/>
      <c r="U90" s="71"/>
      <c r="V90" s="71"/>
    </row>
    <row r="91" spans="1:22" ht="102.75">
      <c r="A91" s="41">
        <v>7</v>
      </c>
      <c r="B91" s="41">
        <v>880</v>
      </c>
      <c r="C91" s="43" t="s">
        <v>111</v>
      </c>
      <c r="D91" s="42" t="s">
        <v>5</v>
      </c>
      <c r="E91" s="44" t="s">
        <v>116</v>
      </c>
      <c r="F91" s="44" t="s">
        <v>6</v>
      </c>
      <c r="G91" s="69" t="str">
        <f>CHAR(139+5)</f>
        <v></v>
      </c>
      <c r="H91" s="44" t="s">
        <v>168</v>
      </c>
      <c r="I91" s="44" t="s">
        <v>93</v>
      </c>
      <c r="J91" s="64">
        <v>3000</v>
      </c>
      <c r="K91" s="44" t="s">
        <v>348</v>
      </c>
      <c r="L91" s="44" t="s">
        <v>99</v>
      </c>
      <c r="M91" s="43" t="s">
        <v>300</v>
      </c>
      <c r="N91" s="43" t="s">
        <v>301</v>
      </c>
      <c r="O91" s="43" t="s">
        <v>302</v>
      </c>
      <c r="P91" s="43" t="s">
        <v>303</v>
      </c>
      <c r="Q91" s="43"/>
      <c r="R91" s="43"/>
      <c r="S91" s="71"/>
      <c r="T91" s="71"/>
      <c r="U91" s="71"/>
      <c r="V91" s="71"/>
    </row>
    <row r="92" spans="1:22" ht="39">
      <c r="A92" s="41">
        <v>7</v>
      </c>
      <c r="B92" s="41">
        <v>890</v>
      </c>
      <c r="C92" s="43" t="s">
        <v>111</v>
      </c>
      <c r="D92" s="42" t="s">
        <v>5</v>
      </c>
      <c r="E92" s="44" t="s">
        <v>118</v>
      </c>
      <c r="F92" s="44" t="s">
        <v>23</v>
      </c>
      <c r="G92" s="69" t="str">
        <f>CHAR(139+4)</f>
        <v></v>
      </c>
      <c r="H92" s="44" t="s">
        <v>117</v>
      </c>
      <c r="I92" s="44" t="s">
        <v>15</v>
      </c>
      <c r="J92" s="64">
        <v>0</v>
      </c>
      <c r="K92" s="44" t="s">
        <v>366</v>
      </c>
      <c r="L92" s="44"/>
      <c r="M92" s="43" t="s">
        <v>302</v>
      </c>
      <c r="N92" s="43" t="s">
        <v>303</v>
      </c>
      <c r="O92" s="43" t="s">
        <v>304</v>
      </c>
      <c r="P92" s="43" t="s">
        <v>305</v>
      </c>
      <c r="Q92" s="71"/>
      <c r="R92" s="71"/>
      <c r="S92" s="71"/>
      <c r="T92" s="71"/>
      <c r="U92" s="71"/>
      <c r="V92" s="71"/>
    </row>
    <row r="93" spans="1:22" ht="39">
      <c r="A93" s="41">
        <v>7</v>
      </c>
      <c r="B93" s="41">
        <v>900</v>
      </c>
      <c r="C93" s="43" t="s">
        <v>111</v>
      </c>
      <c r="D93" s="42" t="s">
        <v>29</v>
      </c>
      <c r="E93" s="44" t="s">
        <v>185</v>
      </c>
      <c r="F93" s="44" t="s">
        <v>23</v>
      </c>
      <c r="G93" s="69" t="str">
        <f>CHAR(139+4)</f>
        <v></v>
      </c>
      <c r="H93" s="44" t="s">
        <v>169</v>
      </c>
      <c r="I93" s="44" t="s">
        <v>15</v>
      </c>
      <c r="J93" s="64">
        <v>0</v>
      </c>
      <c r="K93" s="44" t="s">
        <v>365</v>
      </c>
      <c r="L93" s="44"/>
      <c r="M93" s="43" t="s">
        <v>302</v>
      </c>
      <c r="N93" s="43" t="s">
        <v>303</v>
      </c>
      <c r="O93" s="43" t="s">
        <v>304</v>
      </c>
      <c r="P93" s="43" t="s">
        <v>305</v>
      </c>
      <c r="Q93" s="71"/>
      <c r="R93" s="71"/>
      <c r="S93" s="71"/>
      <c r="T93" s="71"/>
      <c r="U93" s="71"/>
      <c r="V93" s="71"/>
    </row>
    <row r="94" spans="1:22" ht="51.75">
      <c r="A94" s="41">
        <v>7</v>
      </c>
      <c r="B94" s="41">
        <v>910</v>
      </c>
      <c r="C94" s="43" t="s">
        <v>111</v>
      </c>
      <c r="D94" s="42" t="s">
        <v>5</v>
      </c>
      <c r="E94" s="44" t="s">
        <v>186</v>
      </c>
      <c r="F94" s="44" t="s">
        <v>6</v>
      </c>
      <c r="G94" s="69" t="str">
        <f>CHAR(139+5)</f>
        <v></v>
      </c>
      <c r="H94" s="44" t="s">
        <v>170</v>
      </c>
      <c r="I94" s="44" t="s">
        <v>93</v>
      </c>
      <c r="J94" s="64">
        <v>1000</v>
      </c>
      <c r="K94" s="44" t="s">
        <v>367</v>
      </c>
      <c r="L94" s="44"/>
      <c r="M94" s="43" t="s">
        <v>300</v>
      </c>
      <c r="N94" s="43" t="s">
        <v>301</v>
      </c>
      <c r="O94" s="43" t="s">
        <v>302</v>
      </c>
      <c r="P94" s="43" t="s">
        <v>303</v>
      </c>
      <c r="Q94" s="43" t="s">
        <v>304</v>
      </c>
      <c r="R94" s="43" t="s">
        <v>305</v>
      </c>
      <c r="S94" s="71"/>
      <c r="T94" s="71"/>
      <c r="U94" s="71"/>
      <c r="V94" s="71"/>
    </row>
    <row r="95" spans="1:22" ht="39">
      <c r="A95" s="41">
        <v>7</v>
      </c>
      <c r="B95" s="41">
        <v>920</v>
      </c>
      <c r="C95" s="43" t="s">
        <v>111</v>
      </c>
      <c r="D95" s="42" t="s">
        <v>5</v>
      </c>
      <c r="E95" s="44" t="s">
        <v>119</v>
      </c>
      <c r="F95" s="44" t="s">
        <v>6</v>
      </c>
      <c r="G95" s="69" t="str">
        <f>CHAR(139+6)</f>
        <v>‘</v>
      </c>
      <c r="H95" s="44" t="s">
        <v>120</v>
      </c>
      <c r="I95" s="44" t="s">
        <v>15</v>
      </c>
      <c r="J95" s="64">
        <v>5000000</v>
      </c>
      <c r="K95" s="44" t="s">
        <v>351</v>
      </c>
      <c r="L95" s="44"/>
      <c r="M95" s="43" t="s">
        <v>304</v>
      </c>
      <c r="N95" s="43" t="s">
        <v>305</v>
      </c>
      <c r="O95" s="71"/>
      <c r="P95" s="71"/>
      <c r="Q95" s="71"/>
      <c r="R95" s="71"/>
      <c r="S95" s="71"/>
      <c r="T95" s="71"/>
      <c r="U95" s="71"/>
      <c r="V95" s="71"/>
    </row>
    <row r="96" spans="1:22" ht="77.25">
      <c r="A96" s="41">
        <v>7</v>
      </c>
      <c r="B96" s="41">
        <v>930</v>
      </c>
      <c r="C96" s="43" t="s">
        <v>111</v>
      </c>
      <c r="D96" s="42" t="s">
        <v>5</v>
      </c>
      <c r="E96" s="44" t="s">
        <v>121</v>
      </c>
      <c r="F96" s="44" t="s">
        <v>6</v>
      </c>
      <c r="G96" s="69" t="str">
        <f>CHAR(139+7)</f>
        <v>’</v>
      </c>
      <c r="H96" s="44" t="s">
        <v>122</v>
      </c>
      <c r="I96" s="44" t="s">
        <v>8</v>
      </c>
      <c r="J96" s="64">
        <v>5000</v>
      </c>
      <c r="K96" s="44" t="s">
        <v>351</v>
      </c>
      <c r="L96" s="44" t="s">
        <v>99</v>
      </c>
      <c r="M96" s="43" t="s">
        <v>304</v>
      </c>
      <c r="N96" s="43" t="s">
        <v>305</v>
      </c>
      <c r="O96" s="71"/>
      <c r="P96" s="71"/>
      <c r="Q96" s="71"/>
      <c r="R96" s="71"/>
      <c r="S96" s="71"/>
      <c r="T96" s="71"/>
      <c r="U96" s="71"/>
      <c r="V96" s="71"/>
    </row>
    <row r="97" spans="1:22" ht="25.5">
      <c r="A97" s="41">
        <v>8</v>
      </c>
      <c r="B97" s="41">
        <v>940</v>
      </c>
      <c r="C97" s="42" t="s">
        <v>123</v>
      </c>
      <c r="D97" s="42" t="s">
        <v>5</v>
      </c>
      <c r="E97" s="44" t="s">
        <v>42</v>
      </c>
      <c r="F97" s="44" t="s">
        <v>10</v>
      </c>
      <c r="G97" s="45" t="s">
        <v>201</v>
      </c>
      <c r="H97" s="44" t="s">
        <v>68</v>
      </c>
      <c r="I97" s="44" t="s">
        <v>15</v>
      </c>
      <c r="J97" s="64">
        <v>3300000</v>
      </c>
      <c r="K97" s="44" t="s">
        <v>349</v>
      </c>
      <c r="L97" s="44"/>
      <c r="M97" s="71"/>
      <c r="N97" s="71"/>
      <c r="O97" s="71"/>
      <c r="P97" s="71"/>
      <c r="Q97" s="71"/>
      <c r="R97" s="71"/>
      <c r="S97" s="71"/>
      <c r="T97" s="71"/>
      <c r="U97" s="71"/>
      <c r="V97" s="71"/>
    </row>
    <row r="98" spans="1:22" ht="25.5">
      <c r="A98" s="41">
        <v>8</v>
      </c>
      <c r="B98" s="41">
        <v>950</v>
      </c>
      <c r="C98" s="42" t="s">
        <v>123</v>
      </c>
      <c r="D98" s="42" t="s">
        <v>5</v>
      </c>
      <c r="E98" s="44" t="s">
        <v>42</v>
      </c>
      <c r="F98" s="44" t="s">
        <v>10</v>
      </c>
      <c r="G98" s="45" t="s">
        <v>201</v>
      </c>
      <c r="H98" s="44" t="s">
        <v>43</v>
      </c>
      <c r="I98" s="44" t="s">
        <v>8</v>
      </c>
      <c r="J98" s="64">
        <v>2400</v>
      </c>
      <c r="K98" s="44" t="s">
        <v>349</v>
      </c>
      <c r="L98" s="44"/>
      <c r="M98" s="71"/>
      <c r="N98" s="71"/>
      <c r="O98" s="71"/>
      <c r="P98" s="71"/>
      <c r="Q98" s="71"/>
      <c r="R98" s="71"/>
      <c r="S98" s="71"/>
      <c r="T98" s="71"/>
      <c r="U98" s="71"/>
      <c r="V98" s="71"/>
    </row>
    <row r="99" spans="1:22" ht="38.25">
      <c r="A99" s="41">
        <v>8</v>
      </c>
      <c r="B99" s="41">
        <v>960</v>
      </c>
      <c r="C99" s="42" t="s">
        <v>123</v>
      </c>
      <c r="D99" s="42" t="s">
        <v>5</v>
      </c>
      <c r="E99" s="44" t="s">
        <v>42</v>
      </c>
      <c r="F99" s="44" t="s">
        <v>10</v>
      </c>
      <c r="G99" s="45" t="s">
        <v>201</v>
      </c>
      <c r="H99" s="44" t="s">
        <v>89</v>
      </c>
      <c r="I99" s="44" t="s">
        <v>8</v>
      </c>
      <c r="J99" s="64">
        <v>8000</v>
      </c>
      <c r="K99" s="44" t="s">
        <v>349</v>
      </c>
      <c r="L99" s="44"/>
      <c r="M99" s="71"/>
      <c r="N99" s="71"/>
      <c r="O99" s="71"/>
      <c r="P99" s="71"/>
      <c r="Q99" s="71"/>
      <c r="R99" s="71"/>
      <c r="S99" s="71"/>
      <c r="T99" s="71"/>
      <c r="U99" s="71"/>
      <c r="V99" s="71"/>
    </row>
    <row r="100" spans="1:22" ht="25.5">
      <c r="A100" s="41">
        <v>8</v>
      </c>
      <c r="B100" s="41">
        <v>970</v>
      </c>
      <c r="C100" s="42" t="s">
        <v>123</v>
      </c>
      <c r="D100" s="42" t="s">
        <v>5</v>
      </c>
      <c r="E100" s="44" t="s">
        <v>42</v>
      </c>
      <c r="F100" s="44" t="s">
        <v>6</v>
      </c>
      <c r="G100" s="45" t="s">
        <v>201</v>
      </c>
      <c r="H100" s="44" t="s">
        <v>60</v>
      </c>
      <c r="I100" s="44" t="s">
        <v>93</v>
      </c>
      <c r="J100" s="67">
        <v>2000</v>
      </c>
      <c r="K100" s="44" t="s">
        <v>348</v>
      </c>
      <c r="L100" s="44" t="s">
        <v>99</v>
      </c>
      <c r="M100" s="71"/>
      <c r="N100" s="71"/>
      <c r="O100" s="71"/>
      <c r="P100" s="71"/>
      <c r="Q100" s="71"/>
      <c r="R100" s="71"/>
      <c r="S100" s="71"/>
      <c r="T100" s="71"/>
      <c r="U100" s="71"/>
      <c r="V100" s="71"/>
    </row>
    <row r="101" spans="1:22" ht="25.5">
      <c r="A101" s="41">
        <v>8</v>
      </c>
      <c r="B101" s="41">
        <v>980</v>
      </c>
      <c r="C101" s="42" t="s">
        <v>123</v>
      </c>
      <c r="D101" s="42" t="s">
        <v>5</v>
      </c>
      <c r="E101" s="44" t="s">
        <v>42</v>
      </c>
      <c r="F101" s="44" t="s">
        <v>6</v>
      </c>
      <c r="G101" s="45" t="s">
        <v>201</v>
      </c>
      <c r="H101" s="44" t="s">
        <v>69</v>
      </c>
      <c r="I101" s="44" t="s">
        <v>93</v>
      </c>
      <c r="J101" s="64">
        <v>5000</v>
      </c>
      <c r="K101" s="44" t="s">
        <v>348</v>
      </c>
      <c r="L101" s="44"/>
      <c r="M101" s="71"/>
      <c r="N101" s="71"/>
      <c r="O101" s="71"/>
      <c r="P101" s="71"/>
      <c r="Q101" s="71"/>
      <c r="R101" s="71"/>
      <c r="S101" s="71"/>
      <c r="T101" s="71"/>
      <c r="U101" s="71"/>
      <c r="V101" s="71"/>
    </row>
    <row r="102" spans="1:22" ht="38.25">
      <c r="A102" s="41">
        <v>8</v>
      </c>
      <c r="B102" s="41">
        <v>990</v>
      </c>
      <c r="C102" s="42" t="s">
        <v>123</v>
      </c>
      <c r="D102" s="42" t="s">
        <v>5</v>
      </c>
      <c r="E102" s="44" t="s">
        <v>42</v>
      </c>
      <c r="F102" s="44" t="s">
        <v>6</v>
      </c>
      <c r="G102" s="45" t="s">
        <v>201</v>
      </c>
      <c r="H102" s="44" t="s">
        <v>187</v>
      </c>
      <c r="I102" s="44" t="s">
        <v>8</v>
      </c>
      <c r="J102" s="67">
        <v>0</v>
      </c>
      <c r="K102" s="44" t="s">
        <v>367</v>
      </c>
      <c r="L102" s="44"/>
      <c r="M102" s="71"/>
      <c r="N102" s="71"/>
      <c r="O102" s="71"/>
      <c r="P102" s="71"/>
      <c r="Q102" s="71"/>
      <c r="R102" s="71"/>
      <c r="S102" s="71"/>
      <c r="T102" s="71"/>
      <c r="U102" s="71"/>
      <c r="V102" s="71"/>
    </row>
    <row r="103" spans="1:22" ht="51">
      <c r="A103" s="41">
        <v>8</v>
      </c>
      <c r="B103" s="41">
        <v>1000</v>
      </c>
      <c r="C103" s="42" t="s">
        <v>123</v>
      </c>
      <c r="D103" s="42" t="s">
        <v>5</v>
      </c>
      <c r="E103" s="44" t="s">
        <v>42</v>
      </c>
      <c r="F103" s="44" t="s">
        <v>23</v>
      </c>
      <c r="G103" s="45" t="s">
        <v>201</v>
      </c>
      <c r="H103" s="44" t="s">
        <v>206</v>
      </c>
      <c r="I103" s="44" t="s">
        <v>15</v>
      </c>
      <c r="J103" s="64">
        <v>0</v>
      </c>
      <c r="K103" s="44" t="s">
        <v>368</v>
      </c>
      <c r="L103" s="44"/>
      <c r="M103" s="71"/>
      <c r="N103" s="71"/>
      <c r="O103" s="71"/>
      <c r="P103" s="71"/>
      <c r="Q103" s="71"/>
      <c r="R103" s="71"/>
      <c r="S103" s="71"/>
      <c r="T103" s="71"/>
      <c r="U103" s="71"/>
      <c r="V103" s="71"/>
    </row>
    <row r="104" spans="1:22" ht="51">
      <c r="A104" s="41">
        <v>8</v>
      </c>
      <c r="B104" s="41">
        <v>1010</v>
      </c>
      <c r="C104" s="42" t="s">
        <v>123</v>
      </c>
      <c r="D104" s="42" t="s">
        <v>5</v>
      </c>
      <c r="E104" s="44" t="s">
        <v>42</v>
      </c>
      <c r="F104" s="76" t="s">
        <v>23</v>
      </c>
      <c r="G104" s="45" t="s">
        <v>201</v>
      </c>
      <c r="H104" s="44" t="s">
        <v>188</v>
      </c>
      <c r="I104" s="44" t="s">
        <v>8</v>
      </c>
      <c r="J104" s="64">
        <v>0</v>
      </c>
      <c r="K104" s="76" t="s">
        <v>352</v>
      </c>
      <c r="L104" s="53"/>
      <c r="M104" s="71"/>
      <c r="N104" s="71"/>
      <c r="O104" s="71"/>
      <c r="P104" s="71"/>
      <c r="Q104" s="71"/>
      <c r="R104" s="71"/>
      <c r="S104" s="71"/>
      <c r="T104" s="71"/>
      <c r="U104" s="71"/>
      <c r="V104" s="71"/>
    </row>
    <row r="105" spans="1:22" ht="39">
      <c r="A105" s="41">
        <v>8</v>
      </c>
      <c r="B105" s="41">
        <v>1020</v>
      </c>
      <c r="C105" s="42" t="s">
        <v>123</v>
      </c>
      <c r="D105" s="42" t="s">
        <v>5</v>
      </c>
      <c r="E105" s="42" t="s">
        <v>203</v>
      </c>
      <c r="F105" s="76" t="s">
        <v>23</v>
      </c>
      <c r="G105" s="69" t="str">
        <f>CHAR(139+1)</f>
        <v>Œ</v>
      </c>
      <c r="H105" s="42" t="s">
        <v>202</v>
      </c>
      <c r="I105" s="44" t="s">
        <v>15</v>
      </c>
      <c r="J105" s="64">
        <v>0</v>
      </c>
      <c r="K105" s="76" t="s">
        <v>369</v>
      </c>
      <c r="L105" s="53"/>
      <c r="M105" s="43" t="s">
        <v>306</v>
      </c>
      <c r="N105" s="43" t="s">
        <v>307</v>
      </c>
      <c r="O105" s="71"/>
      <c r="P105" s="71"/>
      <c r="Q105" s="71"/>
      <c r="R105" s="71"/>
      <c r="S105" s="71"/>
      <c r="T105" s="71"/>
      <c r="U105" s="71"/>
      <c r="V105" s="71"/>
    </row>
    <row r="106" spans="1:22" ht="64.5">
      <c r="A106" s="41">
        <v>8</v>
      </c>
      <c r="B106" s="41">
        <v>1030</v>
      </c>
      <c r="C106" s="42" t="s">
        <v>123</v>
      </c>
      <c r="D106" s="42" t="s">
        <v>5</v>
      </c>
      <c r="E106" s="44" t="s">
        <v>125</v>
      </c>
      <c r="F106" s="76" t="s">
        <v>25</v>
      </c>
      <c r="G106" s="69" t="str">
        <f>CHAR(139+2)</f>
        <v></v>
      </c>
      <c r="H106" s="44" t="s">
        <v>189</v>
      </c>
      <c r="I106" s="44" t="s">
        <v>12</v>
      </c>
      <c r="J106" s="64">
        <v>60000</v>
      </c>
      <c r="K106" s="76" t="s">
        <v>370</v>
      </c>
      <c r="L106" s="53"/>
      <c r="M106" s="43" t="s">
        <v>308</v>
      </c>
      <c r="N106" s="43" t="s">
        <v>309</v>
      </c>
      <c r="O106" s="43" t="s">
        <v>310</v>
      </c>
      <c r="P106" s="43" t="s">
        <v>311</v>
      </c>
      <c r="Q106" s="71"/>
      <c r="R106" s="71"/>
      <c r="S106" s="71"/>
      <c r="T106" s="71"/>
      <c r="U106" s="71"/>
      <c r="V106" s="71"/>
    </row>
    <row r="107" spans="1:22" ht="64.5">
      <c r="A107" s="41">
        <v>8</v>
      </c>
      <c r="B107" s="41">
        <v>1040</v>
      </c>
      <c r="C107" s="42" t="s">
        <v>123</v>
      </c>
      <c r="D107" s="42" t="s">
        <v>5</v>
      </c>
      <c r="E107" s="44" t="s">
        <v>125</v>
      </c>
      <c r="F107" s="44" t="s">
        <v>6</v>
      </c>
      <c r="G107" s="69" t="str">
        <f>CHAR(139+2)</f>
        <v></v>
      </c>
      <c r="H107" s="44" t="s">
        <v>110</v>
      </c>
      <c r="I107" s="44" t="s">
        <v>93</v>
      </c>
      <c r="J107" s="64">
        <v>4000</v>
      </c>
      <c r="K107" s="44" t="s">
        <v>348</v>
      </c>
      <c r="L107" s="44" t="s">
        <v>99</v>
      </c>
      <c r="M107" s="43" t="s">
        <v>308</v>
      </c>
      <c r="N107" s="43" t="s">
        <v>309</v>
      </c>
      <c r="O107" s="43" t="s">
        <v>310</v>
      </c>
      <c r="P107" s="43" t="s">
        <v>311</v>
      </c>
      <c r="Q107" s="71"/>
      <c r="R107" s="71"/>
      <c r="S107" s="71"/>
      <c r="T107" s="71"/>
      <c r="U107" s="71"/>
      <c r="V107" s="71"/>
    </row>
    <row r="108" spans="1:22" ht="26.25">
      <c r="A108" s="41">
        <v>8</v>
      </c>
      <c r="B108" s="41">
        <v>1050</v>
      </c>
      <c r="C108" s="42" t="s">
        <v>123</v>
      </c>
      <c r="D108" s="42" t="s">
        <v>5</v>
      </c>
      <c r="E108" s="44" t="s">
        <v>42</v>
      </c>
      <c r="F108" s="44" t="s">
        <v>25</v>
      </c>
      <c r="G108" s="69" t="str">
        <f>CHAR(139+2)</f>
        <v></v>
      </c>
      <c r="H108" s="44" t="s">
        <v>57</v>
      </c>
      <c r="I108" s="44" t="s">
        <v>12</v>
      </c>
      <c r="J108" s="64">
        <v>35000</v>
      </c>
      <c r="K108" s="44" t="s">
        <v>349</v>
      </c>
      <c r="L108" s="44"/>
      <c r="M108" s="43" t="s">
        <v>308</v>
      </c>
      <c r="N108" s="43" t="s">
        <v>309</v>
      </c>
      <c r="O108" s="43" t="s">
        <v>310</v>
      </c>
      <c r="P108" s="43" t="s">
        <v>311</v>
      </c>
      <c r="Q108" s="71"/>
      <c r="R108" s="71"/>
      <c r="S108" s="71"/>
      <c r="T108" s="71"/>
      <c r="U108" s="71"/>
      <c r="V108" s="71"/>
    </row>
    <row r="109" spans="1:22" ht="26.25">
      <c r="A109" s="41">
        <v>8</v>
      </c>
      <c r="B109" s="41">
        <v>1060</v>
      </c>
      <c r="C109" s="42" t="s">
        <v>123</v>
      </c>
      <c r="D109" s="42" t="s">
        <v>5</v>
      </c>
      <c r="E109" s="44" t="s">
        <v>42</v>
      </c>
      <c r="F109" s="44" t="s">
        <v>25</v>
      </c>
      <c r="G109" s="69" t="str">
        <f>CHAR(139+2)</f>
        <v></v>
      </c>
      <c r="H109" s="44" t="s">
        <v>28</v>
      </c>
      <c r="I109" s="44" t="s">
        <v>12</v>
      </c>
      <c r="J109" s="64">
        <v>115000</v>
      </c>
      <c r="K109" s="44" t="s">
        <v>349</v>
      </c>
      <c r="L109" s="44"/>
      <c r="M109" s="43" t="s">
        <v>308</v>
      </c>
      <c r="N109" s="43" t="s">
        <v>309</v>
      </c>
      <c r="O109" s="43" t="s">
        <v>310</v>
      </c>
      <c r="P109" s="43" t="s">
        <v>311</v>
      </c>
      <c r="Q109" s="71"/>
      <c r="R109" s="71"/>
      <c r="S109" s="71"/>
      <c r="T109" s="71"/>
      <c r="U109" s="71"/>
      <c r="V109" s="71"/>
    </row>
    <row r="110" spans="1:22" ht="25.5">
      <c r="A110" s="41">
        <v>9</v>
      </c>
      <c r="B110" s="41">
        <v>1070</v>
      </c>
      <c r="C110" s="43" t="s">
        <v>126</v>
      </c>
      <c r="D110" s="42" t="s">
        <v>5</v>
      </c>
      <c r="E110" s="44" t="s">
        <v>42</v>
      </c>
      <c r="F110" s="44" t="s">
        <v>10</v>
      </c>
      <c r="G110" s="45" t="s">
        <v>201</v>
      </c>
      <c r="H110" s="46" t="s">
        <v>65</v>
      </c>
      <c r="I110" s="44" t="s">
        <v>15</v>
      </c>
      <c r="J110" s="64">
        <v>9000000</v>
      </c>
      <c r="K110" s="44" t="s">
        <v>349</v>
      </c>
      <c r="L110" s="44" t="s">
        <v>275</v>
      </c>
      <c r="M110" s="71"/>
      <c r="N110" s="71"/>
      <c r="O110" s="71"/>
      <c r="P110" s="71"/>
      <c r="Q110" s="71"/>
      <c r="R110" s="71"/>
      <c r="S110" s="71"/>
      <c r="T110" s="71"/>
      <c r="U110" s="71"/>
      <c r="V110" s="71"/>
    </row>
    <row r="111" spans="1:22" ht="25.5">
      <c r="A111" s="41">
        <v>9</v>
      </c>
      <c r="B111" s="41">
        <v>1080</v>
      </c>
      <c r="C111" s="43" t="s">
        <v>126</v>
      </c>
      <c r="D111" s="42" t="s">
        <v>5</v>
      </c>
      <c r="E111" s="44" t="s">
        <v>42</v>
      </c>
      <c r="F111" s="44" t="s">
        <v>10</v>
      </c>
      <c r="G111" s="45" t="s">
        <v>201</v>
      </c>
      <c r="H111" s="44" t="s">
        <v>43</v>
      </c>
      <c r="I111" s="44" t="s">
        <v>8</v>
      </c>
      <c r="J111" s="64">
        <v>3400</v>
      </c>
      <c r="K111" s="44" t="s">
        <v>349</v>
      </c>
      <c r="L111" s="44" t="s">
        <v>275</v>
      </c>
      <c r="M111" s="71"/>
      <c r="N111" s="71"/>
      <c r="O111" s="71"/>
      <c r="P111" s="71"/>
      <c r="Q111" s="71"/>
      <c r="R111" s="71"/>
      <c r="S111" s="71"/>
      <c r="T111" s="71"/>
      <c r="U111" s="71"/>
      <c r="V111" s="71"/>
    </row>
    <row r="112" spans="1:22" ht="25.5">
      <c r="A112" s="41">
        <v>9</v>
      </c>
      <c r="B112" s="41">
        <v>1090</v>
      </c>
      <c r="C112" s="43" t="s">
        <v>126</v>
      </c>
      <c r="D112" s="42" t="s">
        <v>5</v>
      </c>
      <c r="E112" s="44" t="s">
        <v>42</v>
      </c>
      <c r="F112" s="44" t="s">
        <v>6</v>
      </c>
      <c r="G112" s="45" t="s">
        <v>201</v>
      </c>
      <c r="H112" s="44" t="s">
        <v>69</v>
      </c>
      <c r="I112" s="44" t="s">
        <v>93</v>
      </c>
      <c r="J112" s="64">
        <v>5000</v>
      </c>
      <c r="K112" s="44" t="s">
        <v>348</v>
      </c>
      <c r="L112" s="44" t="s">
        <v>99</v>
      </c>
      <c r="M112" s="71"/>
      <c r="N112" s="71"/>
      <c r="O112" s="71"/>
      <c r="P112" s="71"/>
      <c r="Q112" s="71"/>
      <c r="R112" s="71"/>
      <c r="S112" s="71"/>
      <c r="T112" s="71"/>
      <c r="U112" s="71"/>
      <c r="V112" s="71"/>
    </row>
    <row r="113" spans="1:22" ht="25.5">
      <c r="A113" s="41">
        <v>9</v>
      </c>
      <c r="B113" s="41">
        <v>1100</v>
      </c>
      <c r="C113" s="43" t="s">
        <v>126</v>
      </c>
      <c r="D113" s="42" t="s">
        <v>5</v>
      </c>
      <c r="E113" s="44" t="s">
        <v>42</v>
      </c>
      <c r="F113" s="44" t="s">
        <v>6</v>
      </c>
      <c r="G113" s="45" t="s">
        <v>201</v>
      </c>
      <c r="H113" s="44" t="s">
        <v>60</v>
      </c>
      <c r="I113" s="44" t="s">
        <v>93</v>
      </c>
      <c r="J113" s="67">
        <v>2000</v>
      </c>
      <c r="K113" s="44" t="s">
        <v>348</v>
      </c>
      <c r="L113" s="44" t="s">
        <v>99</v>
      </c>
      <c r="M113" s="71"/>
      <c r="N113" s="71"/>
      <c r="O113" s="71"/>
      <c r="P113" s="71"/>
      <c r="Q113" s="71"/>
      <c r="R113" s="71"/>
      <c r="S113" s="71"/>
      <c r="T113" s="71"/>
      <c r="U113" s="71"/>
      <c r="V113" s="71"/>
    </row>
    <row r="114" spans="1:22" ht="25.5">
      <c r="A114" s="41">
        <v>9</v>
      </c>
      <c r="B114" s="41">
        <v>1110</v>
      </c>
      <c r="C114" s="43" t="s">
        <v>126</v>
      </c>
      <c r="D114" s="42" t="s">
        <v>5</v>
      </c>
      <c r="E114" s="44" t="s">
        <v>42</v>
      </c>
      <c r="F114" s="44" t="s">
        <v>25</v>
      </c>
      <c r="G114" s="45" t="s">
        <v>201</v>
      </c>
      <c r="H114" s="44" t="s">
        <v>57</v>
      </c>
      <c r="I114" s="44" t="s">
        <v>12</v>
      </c>
      <c r="J114" s="64">
        <v>105000</v>
      </c>
      <c r="K114" s="44" t="s">
        <v>371</v>
      </c>
      <c r="L114" s="44" t="s">
        <v>275</v>
      </c>
      <c r="M114" s="71"/>
      <c r="N114" s="71"/>
      <c r="O114" s="71"/>
      <c r="P114" s="71"/>
      <c r="Q114" s="71"/>
      <c r="R114" s="71"/>
      <c r="S114" s="71"/>
      <c r="T114" s="71"/>
      <c r="U114" s="71"/>
      <c r="V114" s="71"/>
    </row>
    <row r="115" spans="1:22" ht="25.5">
      <c r="A115" s="41">
        <v>9</v>
      </c>
      <c r="B115" s="41">
        <v>1120</v>
      </c>
      <c r="C115" s="43" t="s">
        <v>126</v>
      </c>
      <c r="D115" s="42" t="s">
        <v>5</v>
      </c>
      <c r="E115" s="44" t="s">
        <v>42</v>
      </c>
      <c r="F115" s="44" t="s">
        <v>25</v>
      </c>
      <c r="G115" s="45" t="s">
        <v>201</v>
      </c>
      <c r="H115" s="44" t="s">
        <v>28</v>
      </c>
      <c r="I115" s="44" t="s">
        <v>12</v>
      </c>
      <c r="J115" s="64">
        <v>345000</v>
      </c>
      <c r="K115" s="44" t="s">
        <v>371</v>
      </c>
      <c r="L115" s="44" t="s">
        <v>275</v>
      </c>
      <c r="M115" s="71"/>
      <c r="N115" s="71"/>
      <c r="O115" s="71"/>
      <c r="P115" s="71"/>
      <c r="Q115" s="71"/>
      <c r="R115" s="71"/>
      <c r="S115" s="71"/>
      <c r="T115" s="71"/>
      <c r="U115" s="71"/>
      <c r="V115" s="71"/>
    </row>
    <row r="116" spans="1:22" ht="38.25">
      <c r="A116" s="41">
        <v>9</v>
      </c>
      <c r="B116" s="41">
        <v>1130</v>
      </c>
      <c r="C116" s="43" t="s">
        <v>126</v>
      </c>
      <c r="D116" s="42" t="s">
        <v>5</v>
      </c>
      <c r="E116" s="44" t="s">
        <v>42</v>
      </c>
      <c r="F116" s="44" t="s">
        <v>23</v>
      </c>
      <c r="G116" s="45" t="s">
        <v>201</v>
      </c>
      <c r="H116" s="44" t="s">
        <v>190</v>
      </c>
      <c r="I116" s="44" t="s">
        <v>12</v>
      </c>
      <c r="J116" s="64">
        <v>35000</v>
      </c>
      <c r="K116" s="44" t="s">
        <v>352</v>
      </c>
      <c r="L116" s="44" t="s">
        <v>275</v>
      </c>
      <c r="M116" s="71"/>
      <c r="N116" s="71"/>
      <c r="O116" s="71"/>
      <c r="P116" s="71"/>
      <c r="Q116" s="71"/>
      <c r="R116" s="71"/>
      <c r="S116" s="71"/>
      <c r="T116" s="71"/>
      <c r="U116" s="71"/>
      <c r="V116" s="71"/>
    </row>
    <row r="117" spans="1:22" ht="39">
      <c r="A117" s="41">
        <v>9</v>
      </c>
      <c r="B117" s="41">
        <v>1140</v>
      </c>
      <c r="C117" s="43" t="s">
        <v>126</v>
      </c>
      <c r="D117" s="42" t="s">
        <v>5</v>
      </c>
      <c r="E117" s="44" t="s">
        <v>127</v>
      </c>
      <c r="F117" s="44" t="s">
        <v>6</v>
      </c>
      <c r="G117" s="69" t="str">
        <f>CHAR(139+1)</f>
        <v>Œ</v>
      </c>
      <c r="H117" s="44" t="s">
        <v>191</v>
      </c>
      <c r="I117" s="44" t="s">
        <v>93</v>
      </c>
      <c r="J117" s="64">
        <v>5000</v>
      </c>
      <c r="K117" s="44" t="s">
        <v>348</v>
      </c>
      <c r="L117" s="44" t="s">
        <v>99</v>
      </c>
      <c r="M117" s="43" t="s">
        <v>312</v>
      </c>
      <c r="N117" s="43" t="s">
        <v>313</v>
      </c>
      <c r="O117" s="71"/>
      <c r="P117" s="71"/>
      <c r="Q117" s="71"/>
      <c r="R117" s="71"/>
      <c r="S117" s="71"/>
      <c r="T117" s="71"/>
      <c r="U117" s="71"/>
      <c r="V117" s="71"/>
    </row>
    <row r="118" spans="1:22" ht="39">
      <c r="A118" s="41">
        <v>9</v>
      </c>
      <c r="B118" s="41">
        <v>1150</v>
      </c>
      <c r="C118" s="43" t="s">
        <v>126</v>
      </c>
      <c r="D118" s="42" t="s">
        <v>5</v>
      </c>
      <c r="E118" s="44" t="s">
        <v>192</v>
      </c>
      <c r="F118" s="44" t="s">
        <v>10</v>
      </c>
      <c r="G118" s="69" t="str">
        <f>CHAR(139+2)</f>
        <v></v>
      </c>
      <c r="H118" s="44" t="s">
        <v>193</v>
      </c>
      <c r="I118" s="44" t="s">
        <v>15</v>
      </c>
      <c r="J118" s="64">
        <v>3800000</v>
      </c>
      <c r="K118" s="44" t="s">
        <v>351</v>
      </c>
      <c r="L118" s="44" t="s">
        <v>275</v>
      </c>
      <c r="M118" s="43" t="s">
        <v>314</v>
      </c>
      <c r="N118" s="43" t="s">
        <v>315</v>
      </c>
      <c r="O118" s="71"/>
      <c r="P118" s="71"/>
      <c r="Q118" s="71"/>
      <c r="R118" s="71"/>
      <c r="S118" s="71"/>
      <c r="T118" s="71"/>
      <c r="U118" s="71"/>
      <c r="V118" s="71"/>
    </row>
    <row r="119" spans="1:22" ht="51.75">
      <c r="A119" s="41">
        <v>9</v>
      </c>
      <c r="B119" s="41">
        <v>1160</v>
      </c>
      <c r="C119" s="43" t="s">
        <v>126</v>
      </c>
      <c r="D119" s="42" t="s">
        <v>5</v>
      </c>
      <c r="E119" s="44" t="s">
        <v>194</v>
      </c>
      <c r="F119" s="44" t="s">
        <v>6</v>
      </c>
      <c r="G119" s="69" t="str">
        <f>CHAR(139+3)</f>
        <v>Ž</v>
      </c>
      <c r="H119" s="44" t="s">
        <v>128</v>
      </c>
      <c r="I119" s="44" t="s">
        <v>93</v>
      </c>
      <c r="J119" s="66">
        <v>2000</v>
      </c>
      <c r="K119" s="51" t="s">
        <v>348</v>
      </c>
      <c r="L119" s="51" t="s">
        <v>99</v>
      </c>
      <c r="M119" s="43" t="s">
        <v>316</v>
      </c>
      <c r="N119" s="43" t="s">
        <v>317</v>
      </c>
      <c r="O119" s="71"/>
      <c r="P119" s="71"/>
      <c r="Q119" s="71"/>
      <c r="R119" s="71"/>
      <c r="S119" s="71"/>
      <c r="T119" s="71"/>
      <c r="U119" s="71"/>
      <c r="V119" s="71"/>
    </row>
    <row r="120" spans="1:22" ht="90">
      <c r="A120" s="41">
        <v>9</v>
      </c>
      <c r="B120" s="41">
        <v>1180</v>
      </c>
      <c r="C120" s="43" t="s">
        <v>126</v>
      </c>
      <c r="D120" s="42" t="s">
        <v>5</v>
      </c>
      <c r="E120" s="44" t="s">
        <v>129</v>
      </c>
      <c r="F120" s="44" t="s">
        <v>6</v>
      </c>
      <c r="G120" s="69" t="str">
        <f>CHAR(139+4)</f>
        <v></v>
      </c>
      <c r="H120" s="44" t="s">
        <v>110</v>
      </c>
      <c r="I120" s="44" t="s">
        <v>93</v>
      </c>
      <c r="J120" s="64">
        <v>2000</v>
      </c>
      <c r="K120" s="44" t="s">
        <v>348</v>
      </c>
      <c r="L120" s="44" t="s">
        <v>445</v>
      </c>
      <c r="M120" s="43" t="s">
        <v>318</v>
      </c>
      <c r="N120" s="43" t="s">
        <v>319</v>
      </c>
      <c r="O120" s="71"/>
      <c r="P120" s="71"/>
      <c r="Q120" s="71"/>
      <c r="R120" s="71"/>
      <c r="S120" s="71"/>
      <c r="T120" s="71"/>
      <c r="U120" s="71"/>
      <c r="V120" s="71"/>
    </row>
    <row r="121" spans="1:22" ht="51.75">
      <c r="A121" s="41">
        <v>9</v>
      </c>
      <c r="B121" s="41">
        <v>1190</v>
      </c>
      <c r="C121" s="43" t="s">
        <v>126</v>
      </c>
      <c r="D121" s="42" t="s">
        <v>5</v>
      </c>
      <c r="E121" s="44" t="s">
        <v>130</v>
      </c>
      <c r="F121" s="44" t="s">
        <v>6</v>
      </c>
      <c r="G121" s="69" t="str">
        <f>CHAR(139+5)</f>
        <v></v>
      </c>
      <c r="H121" s="44" t="s">
        <v>131</v>
      </c>
      <c r="I121" s="44" t="s">
        <v>93</v>
      </c>
      <c r="J121" s="66">
        <v>2000</v>
      </c>
      <c r="K121" s="51" t="s">
        <v>351</v>
      </c>
      <c r="L121" s="51" t="s">
        <v>99</v>
      </c>
      <c r="M121" s="43" t="s">
        <v>320</v>
      </c>
      <c r="N121" s="43" t="s">
        <v>321</v>
      </c>
      <c r="O121" s="71"/>
      <c r="P121" s="71"/>
      <c r="Q121" s="71"/>
      <c r="R121" s="71"/>
      <c r="S121" s="71"/>
      <c r="T121" s="71"/>
      <c r="U121" s="71"/>
      <c r="V121" s="71"/>
    </row>
    <row r="122" spans="1:22" ht="51.75">
      <c r="A122" s="41">
        <v>9</v>
      </c>
      <c r="B122" s="41">
        <v>1200</v>
      </c>
      <c r="C122" s="43" t="s">
        <v>126</v>
      </c>
      <c r="D122" s="42" t="s">
        <v>5</v>
      </c>
      <c r="E122" s="44" t="s">
        <v>132</v>
      </c>
      <c r="F122" s="44" t="s">
        <v>6</v>
      </c>
      <c r="G122" s="69" t="str">
        <f>CHAR(139+6)</f>
        <v>‘</v>
      </c>
      <c r="H122" s="44" t="s">
        <v>110</v>
      </c>
      <c r="I122" s="44" t="s">
        <v>93</v>
      </c>
      <c r="J122" s="66">
        <v>2000</v>
      </c>
      <c r="K122" s="51" t="s">
        <v>348</v>
      </c>
      <c r="L122" s="51" t="s">
        <v>99</v>
      </c>
      <c r="M122" s="43" t="s">
        <v>322</v>
      </c>
      <c r="N122" s="43" t="s">
        <v>323</v>
      </c>
      <c r="O122" s="71"/>
      <c r="P122" s="71"/>
      <c r="Q122" s="71"/>
      <c r="R122" s="71"/>
      <c r="S122" s="71"/>
      <c r="T122" s="71"/>
      <c r="U122" s="71"/>
      <c r="V122" s="71"/>
    </row>
    <row r="123" spans="1:22" ht="77.25">
      <c r="A123" s="41">
        <v>9</v>
      </c>
      <c r="B123" s="41">
        <v>1210</v>
      </c>
      <c r="C123" s="43" t="s">
        <v>126</v>
      </c>
      <c r="D123" s="42" t="s">
        <v>5</v>
      </c>
      <c r="E123" s="44" t="s">
        <v>133</v>
      </c>
      <c r="F123" s="44" t="s">
        <v>10</v>
      </c>
      <c r="G123" s="69" t="str">
        <f>CHAR(139+7)</f>
        <v>’</v>
      </c>
      <c r="H123" s="44" t="s">
        <v>134</v>
      </c>
      <c r="I123" s="44" t="s">
        <v>15</v>
      </c>
      <c r="J123" s="64">
        <v>500000</v>
      </c>
      <c r="K123" s="44" t="s">
        <v>349</v>
      </c>
      <c r="L123" s="44" t="s">
        <v>275</v>
      </c>
      <c r="M123" s="43" t="s">
        <v>324</v>
      </c>
      <c r="N123" s="43" t="s">
        <v>325</v>
      </c>
      <c r="O123" s="71"/>
      <c r="P123" s="71"/>
      <c r="Q123" s="71"/>
      <c r="R123" s="71"/>
      <c r="S123" s="71"/>
      <c r="T123" s="71"/>
      <c r="U123" s="71"/>
      <c r="V123" s="71"/>
    </row>
    <row r="124" spans="1:22" ht="25.5">
      <c r="A124" s="41">
        <v>10</v>
      </c>
      <c r="B124" s="41">
        <v>1220</v>
      </c>
      <c r="C124" s="43" t="s">
        <v>135</v>
      </c>
      <c r="D124" s="42" t="s">
        <v>5</v>
      </c>
      <c r="E124" s="44" t="s">
        <v>42</v>
      </c>
      <c r="F124" s="44" t="s">
        <v>10</v>
      </c>
      <c r="G124" s="45" t="s">
        <v>201</v>
      </c>
      <c r="H124" s="46" t="s">
        <v>65</v>
      </c>
      <c r="I124" s="44" t="s">
        <v>15</v>
      </c>
      <c r="J124" s="64">
        <v>10000000</v>
      </c>
      <c r="K124" s="44" t="s">
        <v>351</v>
      </c>
      <c r="L124" s="44" t="s">
        <v>275</v>
      </c>
      <c r="M124" s="71"/>
      <c r="N124" s="71"/>
      <c r="O124" s="71"/>
      <c r="P124" s="71"/>
      <c r="Q124" s="71"/>
      <c r="R124" s="71"/>
      <c r="S124" s="71"/>
      <c r="T124" s="71"/>
      <c r="U124" s="71"/>
      <c r="V124" s="71"/>
    </row>
    <row r="125" spans="1:22" ht="38.25">
      <c r="A125" s="41">
        <v>10</v>
      </c>
      <c r="B125" s="41">
        <v>1230</v>
      </c>
      <c r="C125" s="43" t="s">
        <v>135</v>
      </c>
      <c r="D125" s="42" t="s">
        <v>5</v>
      </c>
      <c r="E125" s="44" t="s">
        <v>42</v>
      </c>
      <c r="F125" s="44" t="s">
        <v>10</v>
      </c>
      <c r="G125" s="45" t="s">
        <v>201</v>
      </c>
      <c r="H125" s="44" t="s">
        <v>43</v>
      </c>
      <c r="I125" s="44" t="s">
        <v>8</v>
      </c>
      <c r="J125" s="64">
        <v>3700</v>
      </c>
      <c r="K125" s="44" t="s">
        <v>359</v>
      </c>
      <c r="L125" s="44" t="s">
        <v>275</v>
      </c>
      <c r="M125" s="71"/>
      <c r="N125" s="71"/>
      <c r="O125" s="71"/>
      <c r="P125" s="71"/>
      <c r="Q125" s="71"/>
      <c r="R125" s="71"/>
      <c r="S125" s="71"/>
      <c r="T125" s="71"/>
      <c r="U125" s="71"/>
      <c r="V125" s="71"/>
    </row>
    <row r="126" spans="1:22" ht="25.5">
      <c r="A126" s="41">
        <v>10</v>
      </c>
      <c r="B126" s="41">
        <v>1240</v>
      </c>
      <c r="C126" s="43" t="s">
        <v>135</v>
      </c>
      <c r="D126" s="42" t="s">
        <v>5</v>
      </c>
      <c r="E126" s="44" t="s">
        <v>42</v>
      </c>
      <c r="F126" s="44" t="s">
        <v>6</v>
      </c>
      <c r="G126" s="45" t="s">
        <v>201</v>
      </c>
      <c r="H126" s="44" t="s">
        <v>60</v>
      </c>
      <c r="I126" s="44" t="s">
        <v>55</v>
      </c>
      <c r="J126" s="67">
        <v>2000</v>
      </c>
      <c r="K126" s="44" t="s">
        <v>348</v>
      </c>
      <c r="L126" s="44" t="s">
        <v>99</v>
      </c>
      <c r="M126" s="71"/>
      <c r="N126" s="71"/>
      <c r="O126" s="71"/>
      <c r="P126" s="71"/>
      <c r="Q126" s="71"/>
      <c r="R126" s="71"/>
      <c r="S126" s="71"/>
      <c r="T126" s="71"/>
      <c r="U126" s="71"/>
      <c r="V126" s="71"/>
    </row>
    <row r="127" spans="1:22" ht="25.5">
      <c r="A127" s="41">
        <v>10</v>
      </c>
      <c r="B127" s="41">
        <v>1250</v>
      </c>
      <c r="C127" s="43" t="s">
        <v>135</v>
      </c>
      <c r="D127" s="42" t="s">
        <v>5</v>
      </c>
      <c r="E127" s="44" t="s">
        <v>42</v>
      </c>
      <c r="F127" s="44" t="s">
        <v>6</v>
      </c>
      <c r="G127" s="45" t="s">
        <v>201</v>
      </c>
      <c r="H127" s="44" t="s">
        <v>69</v>
      </c>
      <c r="I127" s="44" t="s">
        <v>55</v>
      </c>
      <c r="J127" s="64">
        <v>5000</v>
      </c>
      <c r="K127" s="44" t="s">
        <v>348</v>
      </c>
      <c r="L127" s="44" t="s">
        <v>99</v>
      </c>
      <c r="M127" s="71"/>
      <c r="N127" s="71"/>
      <c r="O127" s="71"/>
      <c r="P127" s="71"/>
      <c r="Q127" s="71"/>
      <c r="R127" s="71"/>
      <c r="S127" s="71"/>
      <c r="T127" s="71"/>
      <c r="U127" s="71"/>
      <c r="V127" s="71"/>
    </row>
    <row r="128" spans="1:22" ht="25.5">
      <c r="A128" s="41">
        <v>10</v>
      </c>
      <c r="B128" s="41">
        <v>1260</v>
      </c>
      <c r="C128" s="43" t="s">
        <v>135</v>
      </c>
      <c r="D128" s="42" t="s">
        <v>5</v>
      </c>
      <c r="E128" s="44" t="s">
        <v>42</v>
      </c>
      <c r="F128" s="44" t="s">
        <v>25</v>
      </c>
      <c r="G128" s="45" t="s">
        <v>201</v>
      </c>
      <c r="H128" s="44" t="s">
        <v>57</v>
      </c>
      <c r="I128" s="44" t="s">
        <v>12</v>
      </c>
      <c r="J128" s="64">
        <v>105000</v>
      </c>
      <c r="K128" s="76" t="s">
        <v>351</v>
      </c>
      <c r="L128" s="53" t="s">
        <v>275</v>
      </c>
      <c r="M128" s="71"/>
      <c r="N128" s="71"/>
      <c r="O128" s="71"/>
      <c r="P128" s="71"/>
      <c r="Q128" s="71"/>
      <c r="R128" s="71"/>
      <c r="S128" s="71"/>
      <c r="T128" s="71"/>
      <c r="U128" s="71"/>
      <c r="V128" s="71"/>
    </row>
    <row r="129" spans="1:22" ht="25.5">
      <c r="A129" s="41">
        <v>10</v>
      </c>
      <c r="B129" s="41">
        <v>1270</v>
      </c>
      <c r="C129" s="43" t="s">
        <v>135</v>
      </c>
      <c r="D129" s="42" t="s">
        <v>5</v>
      </c>
      <c r="E129" s="44" t="s">
        <v>42</v>
      </c>
      <c r="F129" s="44" t="s">
        <v>25</v>
      </c>
      <c r="G129" s="45" t="s">
        <v>201</v>
      </c>
      <c r="H129" s="44" t="s">
        <v>28</v>
      </c>
      <c r="I129" s="44" t="s">
        <v>12</v>
      </c>
      <c r="J129" s="64">
        <v>345000</v>
      </c>
      <c r="K129" s="44" t="s">
        <v>351</v>
      </c>
      <c r="L129" s="44" t="s">
        <v>275</v>
      </c>
      <c r="M129" s="71"/>
      <c r="N129" s="71"/>
      <c r="O129" s="71"/>
      <c r="P129" s="71"/>
      <c r="Q129" s="71"/>
      <c r="R129" s="71"/>
      <c r="S129" s="71"/>
      <c r="T129" s="71"/>
      <c r="U129" s="71"/>
      <c r="V129" s="71"/>
    </row>
    <row r="130" spans="1:22" ht="25.5">
      <c r="A130" s="41">
        <v>10</v>
      </c>
      <c r="B130" s="41">
        <v>1280</v>
      </c>
      <c r="C130" s="43" t="s">
        <v>135</v>
      </c>
      <c r="D130" s="42" t="s">
        <v>5</v>
      </c>
      <c r="E130" s="44" t="s">
        <v>42</v>
      </c>
      <c r="F130" s="44" t="s">
        <v>23</v>
      </c>
      <c r="G130" s="45" t="s">
        <v>201</v>
      </c>
      <c r="H130" s="44" t="s">
        <v>30</v>
      </c>
      <c r="I130" s="44" t="s">
        <v>93</v>
      </c>
      <c r="J130" s="64">
        <v>0</v>
      </c>
      <c r="K130" s="44" t="s">
        <v>352</v>
      </c>
      <c r="L130" s="44" t="s">
        <v>275</v>
      </c>
      <c r="M130" s="71"/>
      <c r="N130" s="71"/>
      <c r="O130" s="71"/>
      <c r="P130" s="71"/>
      <c r="Q130" s="71"/>
      <c r="R130" s="71"/>
      <c r="S130" s="71"/>
      <c r="T130" s="71"/>
      <c r="U130" s="71"/>
      <c r="V130" s="71"/>
    </row>
    <row r="131" spans="1:22" ht="76.5">
      <c r="A131" s="41">
        <v>10</v>
      </c>
      <c r="B131" s="41">
        <v>1290</v>
      </c>
      <c r="C131" s="43" t="s">
        <v>135</v>
      </c>
      <c r="D131" s="42" t="s">
        <v>5</v>
      </c>
      <c r="E131" s="44" t="s">
        <v>42</v>
      </c>
      <c r="F131" s="44" t="s">
        <v>23</v>
      </c>
      <c r="G131" s="45" t="s">
        <v>201</v>
      </c>
      <c r="H131" s="44" t="s">
        <v>136</v>
      </c>
      <c r="I131" s="44" t="s">
        <v>93</v>
      </c>
      <c r="J131" s="64">
        <v>0</v>
      </c>
      <c r="K131" s="44" t="s">
        <v>352</v>
      </c>
      <c r="L131" s="44" t="s">
        <v>275</v>
      </c>
      <c r="M131" s="71"/>
      <c r="N131" s="71"/>
      <c r="O131" s="71"/>
      <c r="P131" s="71"/>
      <c r="Q131" s="71"/>
      <c r="R131" s="71"/>
      <c r="S131" s="71"/>
      <c r="T131" s="71"/>
      <c r="U131" s="71"/>
      <c r="V131" s="71"/>
    </row>
    <row r="132" spans="1:22" ht="38.25">
      <c r="A132" s="41">
        <v>10</v>
      </c>
      <c r="B132" s="41">
        <v>1300</v>
      </c>
      <c r="C132" s="43" t="s">
        <v>135</v>
      </c>
      <c r="D132" s="42" t="s">
        <v>5</v>
      </c>
      <c r="E132" s="44" t="s">
        <v>42</v>
      </c>
      <c r="F132" s="44" t="s">
        <v>10</v>
      </c>
      <c r="G132" s="45" t="s">
        <v>201</v>
      </c>
      <c r="H132" s="44" t="s">
        <v>195</v>
      </c>
      <c r="I132" s="61" t="s">
        <v>12</v>
      </c>
      <c r="J132" s="66">
        <v>0</v>
      </c>
      <c r="K132" s="77" t="s">
        <v>352</v>
      </c>
      <c r="L132" s="54" t="s">
        <v>275</v>
      </c>
      <c r="M132" s="71"/>
      <c r="N132" s="71"/>
      <c r="O132" s="71"/>
      <c r="P132" s="71"/>
      <c r="Q132" s="71"/>
      <c r="R132" s="71"/>
      <c r="S132" s="71"/>
      <c r="T132" s="71"/>
      <c r="U132" s="71"/>
      <c r="V132" s="71"/>
    </row>
    <row r="133" spans="1:22" ht="64.5">
      <c r="A133" s="41">
        <v>10</v>
      </c>
      <c r="B133" s="41">
        <v>1310</v>
      </c>
      <c r="C133" s="43" t="s">
        <v>135</v>
      </c>
      <c r="D133" s="42" t="s">
        <v>5</v>
      </c>
      <c r="E133" s="44" t="s">
        <v>137</v>
      </c>
      <c r="F133" s="44" t="s">
        <v>10</v>
      </c>
      <c r="G133" s="69" t="str">
        <f>CHAR(139+1)</f>
        <v>Œ</v>
      </c>
      <c r="H133" s="44" t="s">
        <v>138</v>
      </c>
      <c r="I133" s="61" t="s">
        <v>15</v>
      </c>
      <c r="J133" s="66">
        <v>250000</v>
      </c>
      <c r="K133" s="77" t="s">
        <v>351</v>
      </c>
      <c r="L133" s="54" t="s">
        <v>275</v>
      </c>
      <c r="M133" s="43" t="s">
        <v>326</v>
      </c>
      <c r="N133" s="43" t="s">
        <v>327</v>
      </c>
      <c r="O133" s="71"/>
      <c r="P133" s="71"/>
      <c r="Q133" s="71"/>
      <c r="R133" s="71"/>
      <c r="S133" s="71"/>
      <c r="T133" s="71"/>
      <c r="U133" s="71"/>
      <c r="V133" s="71"/>
    </row>
    <row r="134" spans="1:22" ht="39">
      <c r="A134" s="41">
        <v>10</v>
      </c>
      <c r="B134" s="41">
        <v>1320</v>
      </c>
      <c r="C134" s="43" t="s">
        <v>135</v>
      </c>
      <c r="D134" s="42" t="s">
        <v>5</v>
      </c>
      <c r="E134" s="44" t="s">
        <v>196</v>
      </c>
      <c r="F134" s="44" t="s">
        <v>10</v>
      </c>
      <c r="G134" s="69" t="str">
        <f>CHAR(139+2)</f>
        <v></v>
      </c>
      <c r="H134" s="44" t="s">
        <v>139</v>
      </c>
      <c r="I134" s="61" t="s">
        <v>15</v>
      </c>
      <c r="J134" s="66">
        <v>750000</v>
      </c>
      <c r="K134" s="51" t="s">
        <v>351</v>
      </c>
      <c r="L134" s="51" t="s">
        <v>275</v>
      </c>
      <c r="M134" s="71"/>
      <c r="N134" s="71"/>
      <c r="O134" s="71"/>
      <c r="P134" s="71"/>
      <c r="Q134" s="71"/>
      <c r="R134" s="71"/>
      <c r="S134" s="71"/>
      <c r="T134" s="71"/>
      <c r="U134" s="71"/>
      <c r="V134" s="71"/>
    </row>
    <row r="135" spans="1:22" ht="26.25">
      <c r="A135" s="41">
        <v>10</v>
      </c>
      <c r="B135" s="41">
        <v>1330</v>
      </c>
      <c r="C135" s="43" t="s">
        <v>135</v>
      </c>
      <c r="D135" s="42" t="s">
        <v>5</v>
      </c>
      <c r="E135" s="44" t="s">
        <v>196</v>
      </c>
      <c r="F135" s="44" t="s">
        <v>6</v>
      </c>
      <c r="G135" s="69" t="str">
        <f>CHAR(139+3)</f>
        <v>Ž</v>
      </c>
      <c r="H135" s="44" t="s">
        <v>110</v>
      </c>
      <c r="I135" s="44" t="s">
        <v>93</v>
      </c>
      <c r="J135" s="66">
        <v>4000</v>
      </c>
      <c r="K135" s="51" t="s">
        <v>348</v>
      </c>
      <c r="L135" s="51" t="s">
        <v>99</v>
      </c>
      <c r="M135" s="71"/>
      <c r="N135" s="71"/>
      <c r="O135" s="71"/>
      <c r="P135" s="71"/>
      <c r="Q135" s="71"/>
      <c r="R135" s="71"/>
      <c r="S135" s="71"/>
      <c r="T135" s="71"/>
      <c r="U135" s="71"/>
      <c r="V135" s="71"/>
    </row>
    <row r="136" spans="1:22" ht="25.5">
      <c r="A136" s="41">
        <v>11</v>
      </c>
      <c r="B136" s="41">
        <v>1340</v>
      </c>
      <c r="C136" s="43" t="s">
        <v>140</v>
      </c>
      <c r="D136" s="42" t="s">
        <v>5</v>
      </c>
      <c r="E136" s="44" t="s">
        <v>42</v>
      </c>
      <c r="F136" s="44" t="s">
        <v>10</v>
      </c>
      <c r="G136" s="45" t="s">
        <v>201</v>
      </c>
      <c r="H136" s="44" t="s">
        <v>68</v>
      </c>
      <c r="I136" s="44" t="s">
        <v>15</v>
      </c>
      <c r="J136" s="64">
        <v>7700000</v>
      </c>
      <c r="K136" s="44" t="s">
        <v>349</v>
      </c>
      <c r="L136" s="44" t="s">
        <v>275</v>
      </c>
      <c r="M136" s="71"/>
      <c r="N136" s="71"/>
      <c r="O136" s="71"/>
      <c r="P136" s="71"/>
      <c r="Q136" s="71"/>
      <c r="R136" s="71"/>
      <c r="S136" s="71"/>
      <c r="T136" s="71"/>
      <c r="U136" s="71"/>
      <c r="V136" s="71"/>
    </row>
    <row r="137" spans="1:22" ht="25.5">
      <c r="A137" s="41">
        <v>11</v>
      </c>
      <c r="B137" s="41">
        <v>1350</v>
      </c>
      <c r="C137" s="43" t="s">
        <v>140</v>
      </c>
      <c r="D137" s="42" t="s">
        <v>5</v>
      </c>
      <c r="E137" s="44" t="s">
        <v>42</v>
      </c>
      <c r="F137" s="44" t="s">
        <v>10</v>
      </c>
      <c r="G137" s="45" t="s">
        <v>201</v>
      </c>
      <c r="H137" s="44" t="s">
        <v>43</v>
      </c>
      <c r="I137" s="44" t="s">
        <v>8</v>
      </c>
      <c r="J137" s="64">
        <v>3000</v>
      </c>
      <c r="K137" s="44" t="s">
        <v>349</v>
      </c>
      <c r="L137" s="44" t="s">
        <v>275</v>
      </c>
      <c r="M137" s="71"/>
      <c r="N137" s="71"/>
      <c r="O137" s="71"/>
      <c r="P137" s="71"/>
      <c r="Q137" s="71"/>
      <c r="R137" s="71"/>
      <c r="S137" s="71"/>
      <c r="T137" s="71"/>
      <c r="U137" s="71"/>
      <c r="V137" s="71"/>
    </row>
    <row r="138" spans="1:22" ht="25.5">
      <c r="A138" s="41">
        <v>11</v>
      </c>
      <c r="B138" s="41">
        <v>1360</v>
      </c>
      <c r="C138" s="43" t="s">
        <v>140</v>
      </c>
      <c r="D138" s="42" t="s">
        <v>5</v>
      </c>
      <c r="E138" s="44" t="s">
        <v>42</v>
      </c>
      <c r="F138" s="44" t="s">
        <v>6</v>
      </c>
      <c r="G138" s="45" t="s">
        <v>201</v>
      </c>
      <c r="H138" s="44" t="s">
        <v>69</v>
      </c>
      <c r="I138" s="44" t="s">
        <v>93</v>
      </c>
      <c r="J138" s="64">
        <v>5000</v>
      </c>
      <c r="K138" s="44" t="s">
        <v>348</v>
      </c>
      <c r="L138" s="44" t="s">
        <v>99</v>
      </c>
      <c r="M138" s="71"/>
      <c r="N138" s="71"/>
      <c r="O138" s="71"/>
      <c r="P138" s="71"/>
      <c r="Q138" s="71"/>
      <c r="R138" s="71"/>
      <c r="S138" s="71"/>
      <c r="T138" s="71"/>
      <c r="U138" s="71"/>
      <c r="V138" s="71"/>
    </row>
    <row r="139" spans="1:22" ht="25.5">
      <c r="A139" s="41">
        <v>11</v>
      </c>
      <c r="B139" s="41">
        <v>1370</v>
      </c>
      <c r="C139" s="43" t="s">
        <v>140</v>
      </c>
      <c r="D139" s="42" t="s">
        <v>5</v>
      </c>
      <c r="E139" s="44" t="s">
        <v>42</v>
      </c>
      <c r="F139" s="44" t="s">
        <v>6</v>
      </c>
      <c r="G139" s="45" t="s">
        <v>201</v>
      </c>
      <c r="H139" s="44" t="s">
        <v>60</v>
      </c>
      <c r="I139" s="44" t="s">
        <v>93</v>
      </c>
      <c r="J139" s="64">
        <v>2000</v>
      </c>
      <c r="K139" s="44" t="s">
        <v>348</v>
      </c>
      <c r="L139" s="44" t="s">
        <v>99</v>
      </c>
      <c r="M139" s="71"/>
      <c r="N139" s="71"/>
      <c r="O139" s="71"/>
      <c r="P139" s="71"/>
      <c r="Q139" s="71"/>
      <c r="R139" s="71"/>
      <c r="S139" s="71"/>
      <c r="T139" s="71"/>
      <c r="U139" s="71"/>
      <c r="V139" s="71"/>
    </row>
    <row r="140" spans="1:22" ht="51.75">
      <c r="A140" s="41">
        <v>11</v>
      </c>
      <c r="B140" s="41">
        <v>1380</v>
      </c>
      <c r="C140" s="43" t="s">
        <v>140</v>
      </c>
      <c r="D140" s="42" t="s">
        <v>5</v>
      </c>
      <c r="E140" s="44" t="s">
        <v>141</v>
      </c>
      <c r="F140" s="44" t="s">
        <v>25</v>
      </c>
      <c r="G140" s="69" t="str">
        <f>CHAR(139+1)</f>
        <v>Œ</v>
      </c>
      <c r="H140" s="44" t="s">
        <v>57</v>
      </c>
      <c r="I140" s="44" t="s">
        <v>12</v>
      </c>
      <c r="J140" s="64">
        <v>21000</v>
      </c>
      <c r="K140" s="44" t="s">
        <v>349</v>
      </c>
      <c r="L140" s="44" t="s">
        <v>275</v>
      </c>
      <c r="M140" s="43" t="s">
        <v>328</v>
      </c>
      <c r="N140" s="43" t="s">
        <v>329</v>
      </c>
      <c r="O140" s="43" t="s">
        <v>332</v>
      </c>
      <c r="P140" s="43" t="s">
        <v>333</v>
      </c>
      <c r="Q140" s="43" t="s">
        <v>334</v>
      </c>
      <c r="R140" s="43" t="s">
        <v>335</v>
      </c>
      <c r="S140" s="71"/>
      <c r="T140" s="71"/>
      <c r="U140" s="71"/>
      <c r="V140" s="71"/>
    </row>
    <row r="141" spans="1:22" ht="51.75">
      <c r="A141" s="41">
        <v>11</v>
      </c>
      <c r="B141" s="41">
        <v>1390</v>
      </c>
      <c r="C141" s="43" t="s">
        <v>140</v>
      </c>
      <c r="D141" s="42" t="s">
        <v>5</v>
      </c>
      <c r="E141" s="44" t="s">
        <v>141</v>
      </c>
      <c r="F141" s="44" t="s">
        <v>25</v>
      </c>
      <c r="G141" s="69" t="str">
        <f>CHAR(139+1)</f>
        <v>Œ</v>
      </c>
      <c r="H141" s="44" t="s">
        <v>28</v>
      </c>
      <c r="I141" s="44" t="s">
        <v>12</v>
      </c>
      <c r="J141" s="64">
        <v>69000</v>
      </c>
      <c r="K141" s="44" t="s">
        <v>351</v>
      </c>
      <c r="L141" s="44" t="s">
        <v>275</v>
      </c>
      <c r="M141" s="43" t="s">
        <v>328</v>
      </c>
      <c r="N141" s="43" t="s">
        <v>329</v>
      </c>
      <c r="O141" s="43" t="s">
        <v>332</v>
      </c>
      <c r="P141" s="43" t="s">
        <v>333</v>
      </c>
      <c r="Q141" s="43" t="s">
        <v>334</v>
      </c>
      <c r="R141" s="43" t="s">
        <v>335</v>
      </c>
      <c r="S141" s="71"/>
      <c r="T141" s="71"/>
      <c r="U141" s="71"/>
      <c r="V141" s="71"/>
    </row>
    <row r="142" spans="1:22" ht="51.75">
      <c r="A142" s="41">
        <v>11</v>
      </c>
      <c r="B142" s="41">
        <v>1400</v>
      </c>
      <c r="C142" s="43" t="s">
        <v>140</v>
      </c>
      <c r="D142" s="42" t="s">
        <v>5</v>
      </c>
      <c r="E142" s="44" t="s">
        <v>197</v>
      </c>
      <c r="F142" s="44" t="s">
        <v>10</v>
      </c>
      <c r="G142" s="69" t="str">
        <f>CHAR(139+3)</f>
        <v>Ž</v>
      </c>
      <c r="H142" s="44" t="s">
        <v>142</v>
      </c>
      <c r="I142" s="44" t="s">
        <v>15</v>
      </c>
      <c r="J142" s="64">
        <v>1100000</v>
      </c>
      <c r="K142" s="44" t="s">
        <v>351</v>
      </c>
      <c r="L142" s="44" t="s">
        <v>275</v>
      </c>
      <c r="M142" s="43" t="s">
        <v>336</v>
      </c>
      <c r="N142" s="43" t="s">
        <v>337</v>
      </c>
      <c r="O142" s="71"/>
      <c r="P142" s="71"/>
      <c r="Q142" s="71"/>
      <c r="R142" s="71"/>
      <c r="S142" s="71"/>
      <c r="T142" s="71"/>
      <c r="U142" s="71"/>
      <c r="V142" s="71"/>
    </row>
    <row r="143" spans="1:22" ht="26.25">
      <c r="A143" s="41">
        <v>11</v>
      </c>
      <c r="B143" s="41">
        <v>1410</v>
      </c>
      <c r="C143" s="43" t="s">
        <v>140</v>
      </c>
      <c r="D143" s="42" t="s">
        <v>5</v>
      </c>
      <c r="E143" s="44" t="s">
        <v>143</v>
      </c>
      <c r="F143" s="44" t="s">
        <v>10</v>
      </c>
      <c r="G143" s="69" t="str">
        <f>CHAR(139+2)</f>
        <v></v>
      </c>
      <c r="H143" s="44" t="s">
        <v>144</v>
      </c>
      <c r="I143" s="44" t="s">
        <v>15</v>
      </c>
      <c r="J143" s="64">
        <v>10000000</v>
      </c>
      <c r="K143" s="44" t="s">
        <v>348</v>
      </c>
      <c r="L143" s="44" t="s">
        <v>275</v>
      </c>
      <c r="M143" s="43" t="s">
        <v>338</v>
      </c>
      <c r="N143" s="43" t="s">
        <v>339</v>
      </c>
      <c r="O143" s="71"/>
      <c r="P143" s="71"/>
      <c r="Q143" s="71"/>
      <c r="R143" s="71"/>
      <c r="S143" s="71"/>
      <c r="T143" s="71"/>
      <c r="U143" s="71"/>
      <c r="V143" s="71"/>
    </row>
    <row r="144" spans="1:22" ht="39">
      <c r="A144" s="41">
        <v>11</v>
      </c>
      <c r="B144" s="41">
        <v>1420</v>
      </c>
      <c r="C144" s="43" t="s">
        <v>140</v>
      </c>
      <c r="D144" s="42" t="s">
        <v>5</v>
      </c>
      <c r="E144" s="44" t="s">
        <v>145</v>
      </c>
      <c r="F144" s="44" t="s">
        <v>6</v>
      </c>
      <c r="G144" s="69" t="str">
        <f>CHAR(139+4)</f>
        <v></v>
      </c>
      <c r="H144" s="46" t="s">
        <v>146</v>
      </c>
      <c r="I144" s="44" t="s">
        <v>93</v>
      </c>
      <c r="J144" s="64">
        <v>500</v>
      </c>
      <c r="K144" s="44" t="s">
        <v>349</v>
      </c>
      <c r="L144" s="44" t="s">
        <v>99</v>
      </c>
      <c r="M144" s="43" t="s">
        <v>330</v>
      </c>
      <c r="N144" s="43" t="s">
        <v>331</v>
      </c>
      <c r="O144" s="71"/>
      <c r="P144" s="71"/>
      <c r="Q144" s="71"/>
      <c r="R144" s="71"/>
      <c r="S144" s="71"/>
      <c r="T144" s="71"/>
      <c r="U144" s="71"/>
      <c r="V144" s="71"/>
    </row>
    <row r="145" spans="1:22" ht="39">
      <c r="A145" s="41">
        <v>11</v>
      </c>
      <c r="B145" s="41">
        <v>1430</v>
      </c>
      <c r="C145" s="43" t="s">
        <v>140</v>
      </c>
      <c r="D145" s="42" t="s">
        <v>5</v>
      </c>
      <c r="E145" s="44" t="s">
        <v>145</v>
      </c>
      <c r="F145" s="44" t="s">
        <v>25</v>
      </c>
      <c r="G145" s="69" t="str">
        <f>CHAR(139+4)</f>
        <v></v>
      </c>
      <c r="H145" s="42" t="s">
        <v>147</v>
      </c>
      <c r="I145" s="44" t="s">
        <v>8</v>
      </c>
      <c r="J145" s="64">
        <v>10000</v>
      </c>
      <c r="K145" s="44" t="s">
        <v>349</v>
      </c>
      <c r="L145" s="44" t="s">
        <v>275</v>
      </c>
      <c r="M145" s="43" t="s">
        <v>330</v>
      </c>
      <c r="N145" s="43" t="s">
        <v>331</v>
      </c>
      <c r="O145" s="71"/>
      <c r="P145" s="71"/>
      <c r="Q145" s="71"/>
      <c r="R145" s="71"/>
      <c r="S145" s="71"/>
      <c r="T145" s="71"/>
      <c r="U145" s="71"/>
      <c r="V145" s="71"/>
    </row>
    <row r="146" spans="1:22" ht="25.5">
      <c r="A146" s="41">
        <v>12</v>
      </c>
      <c r="B146" s="41">
        <v>1440</v>
      </c>
      <c r="C146" s="43" t="s">
        <v>148</v>
      </c>
      <c r="D146" s="42" t="s">
        <v>5</v>
      </c>
      <c r="E146" s="44" t="s">
        <v>42</v>
      </c>
      <c r="F146" s="44" t="s">
        <v>10</v>
      </c>
      <c r="G146" s="45" t="s">
        <v>201</v>
      </c>
      <c r="H146" s="49" t="s">
        <v>68</v>
      </c>
      <c r="I146" s="44" t="s">
        <v>15</v>
      </c>
      <c r="J146" s="64">
        <v>8800000</v>
      </c>
      <c r="K146" s="44" t="s">
        <v>349</v>
      </c>
      <c r="L146" s="44" t="s">
        <v>275</v>
      </c>
      <c r="M146" s="71"/>
      <c r="N146" s="71"/>
      <c r="O146" s="71"/>
      <c r="P146" s="71"/>
      <c r="Q146" s="71"/>
      <c r="R146" s="71"/>
      <c r="S146" s="71"/>
      <c r="T146" s="71"/>
      <c r="U146" s="71"/>
      <c r="V146" s="71"/>
    </row>
    <row r="147" spans="1:22" ht="25.5">
      <c r="A147" s="41">
        <v>12</v>
      </c>
      <c r="B147" s="41">
        <v>1450</v>
      </c>
      <c r="C147" s="43" t="s">
        <v>148</v>
      </c>
      <c r="D147" s="42" t="s">
        <v>5</v>
      </c>
      <c r="E147" s="44" t="s">
        <v>42</v>
      </c>
      <c r="F147" s="44" t="s">
        <v>10</v>
      </c>
      <c r="G147" s="45" t="s">
        <v>201</v>
      </c>
      <c r="H147" s="44" t="s">
        <v>43</v>
      </c>
      <c r="I147" s="44" t="s">
        <v>8</v>
      </c>
      <c r="J147" s="64">
        <v>3200</v>
      </c>
      <c r="K147" s="44" t="s">
        <v>349</v>
      </c>
      <c r="L147" s="44"/>
      <c r="M147" s="71"/>
      <c r="N147" s="71"/>
      <c r="O147" s="71"/>
      <c r="P147" s="71"/>
      <c r="Q147" s="71"/>
      <c r="R147" s="71"/>
      <c r="S147" s="71"/>
      <c r="T147" s="71"/>
      <c r="U147" s="71"/>
      <c r="V147" s="71"/>
    </row>
    <row r="148" spans="1:22" ht="25.5">
      <c r="A148" s="41">
        <v>12</v>
      </c>
      <c r="B148" s="41">
        <v>1460</v>
      </c>
      <c r="C148" s="43" t="s">
        <v>148</v>
      </c>
      <c r="D148" s="42" t="s">
        <v>5</v>
      </c>
      <c r="E148" s="44" t="s">
        <v>42</v>
      </c>
      <c r="F148" s="44" t="s">
        <v>6</v>
      </c>
      <c r="G148" s="45" t="s">
        <v>201</v>
      </c>
      <c r="H148" s="44" t="s">
        <v>60</v>
      </c>
      <c r="I148" s="44" t="s">
        <v>93</v>
      </c>
      <c r="J148" s="64">
        <v>2000</v>
      </c>
      <c r="K148" s="44" t="s">
        <v>348</v>
      </c>
      <c r="L148" s="44" t="s">
        <v>24</v>
      </c>
      <c r="M148" s="71"/>
      <c r="N148" s="71"/>
      <c r="O148" s="71"/>
      <c r="P148" s="71"/>
      <c r="Q148" s="71"/>
      <c r="R148" s="71"/>
      <c r="S148" s="71"/>
      <c r="T148" s="71"/>
      <c r="U148" s="71"/>
      <c r="V148" s="71"/>
    </row>
    <row r="149" spans="1:22" ht="25.5">
      <c r="A149" s="41">
        <v>12</v>
      </c>
      <c r="B149" s="41">
        <v>1470</v>
      </c>
      <c r="C149" s="43" t="s">
        <v>148</v>
      </c>
      <c r="D149" s="42" t="s">
        <v>5</v>
      </c>
      <c r="E149" s="44" t="s">
        <v>42</v>
      </c>
      <c r="F149" s="44" t="s">
        <v>6</v>
      </c>
      <c r="G149" s="45" t="s">
        <v>201</v>
      </c>
      <c r="H149" s="44" t="s">
        <v>69</v>
      </c>
      <c r="I149" s="44" t="s">
        <v>93</v>
      </c>
      <c r="J149" s="64">
        <v>5000</v>
      </c>
      <c r="K149" s="44" t="s">
        <v>348</v>
      </c>
      <c r="L149" s="44" t="s">
        <v>99</v>
      </c>
      <c r="M149" s="71"/>
      <c r="N149" s="71"/>
      <c r="O149" s="71"/>
      <c r="P149" s="71"/>
      <c r="Q149" s="71"/>
      <c r="R149" s="71"/>
      <c r="S149" s="71"/>
      <c r="T149" s="71"/>
      <c r="U149" s="71"/>
      <c r="V149" s="71"/>
    </row>
    <row r="150" spans="1:22" ht="26.25">
      <c r="A150" s="41">
        <v>12</v>
      </c>
      <c r="B150" s="41">
        <v>1480</v>
      </c>
      <c r="C150" s="43" t="s">
        <v>148</v>
      </c>
      <c r="D150" s="42" t="s">
        <v>5</v>
      </c>
      <c r="E150" s="44" t="s">
        <v>198</v>
      </c>
      <c r="F150" s="44" t="s">
        <v>25</v>
      </c>
      <c r="G150" s="69" t="str">
        <f>CHAR(139+1)</f>
        <v>Œ</v>
      </c>
      <c r="H150" s="44" t="s">
        <v>57</v>
      </c>
      <c r="I150" s="44" t="s">
        <v>12</v>
      </c>
      <c r="J150" s="64">
        <v>7000</v>
      </c>
      <c r="K150" s="44" t="s">
        <v>349</v>
      </c>
      <c r="L150" s="44" t="s">
        <v>275</v>
      </c>
      <c r="M150" s="43" t="s">
        <v>340</v>
      </c>
      <c r="N150" s="43" t="s">
        <v>341</v>
      </c>
      <c r="O150" s="71"/>
      <c r="P150" s="71"/>
      <c r="Q150" s="71"/>
      <c r="R150" s="71"/>
      <c r="S150" s="71"/>
      <c r="T150" s="71"/>
      <c r="U150" s="71"/>
      <c r="V150" s="71"/>
    </row>
    <row r="151" spans="1:22" ht="26.25">
      <c r="A151" s="41">
        <v>12</v>
      </c>
      <c r="B151" s="41">
        <v>1490</v>
      </c>
      <c r="C151" s="43" t="s">
        <v>148</v>
      </c>
      <c r="D151" s="42" t="s">
        <v>5</v>
      </c>
      <c r="E151" s="44" t="s">
        <v>198</v>
      </c>
      <c r="F151" s="44" t="s">
        <v>25</v>
      </c>
      <c r="G151" s="69" t="str">
        <f>CHAR(139+1)</f>
        <v>Œ</v>
      </c>
      <c r="H151" s="44" t="s">
        <v>28</v>
      </c>
      <c r="I151" s="44" t="s">
        <v>12</v>
      </c>
      <c r="J151" s="64">
        <v>23000</v>
      </c>
      <c r="K151" s="44" t="s">
        <v>351</v>
      </c>
      <c r="L151" s="44" t="s">
        <v>275</v>
      </c>
      <c r="M151" s="43" t="s">
        <v>340</v>
      </c>
      <c r="N151" s="43" t="s">
        <v>341</v>
      </c>
      <c r="O151" s="71"/>
      <c r="P151" s="71"/>
      <c r="Q151" s="71"/>
      <c r="R151" s="71"/>
      <c r="S151" s="71"/>
      <c r="T151" s="71"/>
      <c r="U151" s="71"/>
      <c r="V151" s="71"/>
    </row>
    <row r="152" spans="1:22" ht="26.25">
      <c r="A152" s="41">
        <v>12</v>
      </c>
      <c r="B152" s="41">
        <v>1500</v>
      </c>
      <c r="C152" s="43" t="s">
        <v>148</v>
      </c>
      <c r="D152" s="42" t="s">
        <v>5</v>
      </c>
      <c r="E152" s="44" t="s">
        <v>150</v>
      </c>
      <c r="F152" s="44" t="s">
        <v>10</v>
      </c>
      <c r="G152" s="69" t="str">
        <f>CHAR(139+2)</f>
        <v></v>
      </c>
      <c r="H152" s="44" t="s">
        <v>151</v>
      </c>
      <c r="I152" s="44" t="s">
        <v>15</v>
      </c>
      <c r="J152" s="64">
        <v>10000000</v>
      </c>
      <c r="K152" s="44" t="s">
        <v>348</v>
      </c>
      <c r="L152" s="44" t="s">
        <v>275</v>
      </c>
      <c r="M152" s="43" t="s">
        <v>342</v>
      </c>
      <c r="N152" s="43" t="s">
        <v>343</v>
      </c>
      <c r="O152" s="71"/>
      <c r="P152" s="71"/>
      <c r="Q152" s="71"/>
      <c r="R152" s="71"/>
      <c r="S152" s="71"/>
      <c r="T152" s="71"/>
      <c r="U152" s="71"/>
      <c r="V152" s="71"/>
    </row>
    <row r="153" spans="1:22" ht="26.25">
      <c r="A153" s="41">
        <v>12</v>
      </c>
      <c r="B153" s="41">
        <v>1510</v>
      </c>
      <c r="C153" s="43" t="s">
        <v>148</v>
      </c>
      <c r="D153" s="42" t="s">
        <v>5</v>
      </c>
      <c r="E153" s="44" t="s">
        <v>152</v>
      </c>
      <c r="F153" s="44" t="s">
        <v>6</v>
      </c>
      <c r="G153" s="69" t="str">
        <f>CHAR(139+3)</f>
        <v>Ž</v>
      </c>
      <c r="H153" s="44" t="s">
        <v>153</v>
      </c>
      <c r="I153" s="44" t="s">
        <v>93</v>
      </c>
      <c r="J153" s="64">
        <v>4000</v>
      </c>
      <c r="K153" s="44" t="s">
        <v>348</v>
      </c>
      <c r="L153" s="44" t="s">
        <v>99</v>
      </c>
      <c r="M153" s="43" t="s">
        <v>344</v>
      </c>
      <c r="N153" s="43" t="s">
        <v>345</v>
      </c>
      <c r="O153" s="71"/>
      <c r="P153" s="71"/>
      <c r="Q153" s="71"/>
      <c r="R153" s="71"/>
      <c r="S153" s="71"/>
      <c r="T153" s="71"/>
      <c r="U153" s="71"/>
      <c r="V153" s="71"/>
    </row>
    <row r="154" spans="1:22" ht="26.25">
      <c r="A154" s="41">
        <v>12</v>
      </c>
      <c r="B154" s="41">
        <v>1520</v>
      </c>
      <c r="C154" s="43" t="s">
        <v>148</v>
      </c>
      <c r="D154" s="42" t="s">
        <v>5</v>
      </c>
      <c r="E154" s="44" t="s">
        <v>154</v>
      </c>
      <c r="F154" s="44" t="s">
        <v>6</v>
      </c>
      <c r="G154" s="69" t="str">
        <f>CHAR(139+4)</f>
        <v></v>
      </c>
      <c r="H154" s="44" t="s">
        <v>155</v>
      </c>
      <c r="I154" s="44" t="s">
        <v>93</v>
      </c>
      <c r="J154" s="64">
        <v>500</v>
      </c>
      <c r="K154" s="44" t="s">
        <v>348</v>
      </c>
      <c r="L154" s="44" t="s">
        <v>99</v>
      </c>
      <c r="M154" s="43" t="s">
        <v>346</v>
      </c>
      <c r="N154" s="43" t="s">
        <v>347</v>
      </c>
      <c r="O154" s="71"/>
      <c r="P154" s="71"/>
      <c r="Q154" s="71"/>
      <c r="R154" s="71"/>
      <c r="S154" s="71"/>
      <c r="T154" s="71"/>
      <c r="U154" s="71"/>
      <c r="V154" s="71"/>
    </row>
    <row r="156" ht="12.75">
      <c r="D156" s="58"/>
    </row>
    <row r="157" ht="12.75">
      <c r="D157" s="58"/>
    </row>
    <row r="158" spans="3:4" ht="12.75">
      <c r="C158" s="59"/>
      <c r="D158" s="56"/>
    </row>
    <row r="159" ht="12.75">
      <c r="D159" s="56"/>
    </row>
    <row r="160" ht="12.75">
      <c r="D160" s="56"/>
    </row>
    <row r="162" ht="12.75">
      <c r="D162" s="56"/>
    </row>
    <row r="163" ht="12.75">
      <c r="D163" s="56"/>
    </row>
    <row r="164" ht="12.75">
      <c r="D164" s="56"/>
    </row>
    <row r="165" ht="12.75">
      <c r="D165" s="56"/>
    </row>
    <row r="174" spans="7:8" ht="12.75">
      <c r="G174" s="56" t="s">
        <v>172</v>
      </c>
      <c r="H174" s="57">
        <f>CODE(G174)</f>
        <v>140</v>
      </c>
    </row>
  </sheetData>
  <printOptions horizontalCentered="1"/>
  <pageMargins left="0.75" right="0.75" top="1" bottom="1" header="0.5" footer="0.5"/>
  <pageSetup fitToHeight="18" fitToWidth="1" horizontalDpi="600" verticalDpi="600" orientation="landscape" scale="62" r:id="rId1"/>
  <headerFooter alignWithMargins="0">
    <oddHeader>&amp;L&amp;"Ariel,Regular"&amp;F&amp;C&amp;"Ariel,Regular"&amp;14Monmouth Evac. Routes&amp;R&amp;"Ariel,Regular"&amp;A</oddHeader>
    <oddFooter>&amp;L&amp;"Ariel,Regular"&amp;5&amp;D &amp;T&amp;C&amp;"Ariel,Regular"&amp;14Jacobs Engineering&amp;R&amp;"Ariel,Regular"&amp;P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Jacobs Telecommunications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brakmarh</dc:creator>
  <cp:keywords/>
  <dc:description/>
  <cp:lastModifiedBy>brakmarh</cp:lastModifiedBy>
  <cp:lastPrinted>2009-06-17T21:12:24Z</cp:lastPrinted>
  <dcterms:created xsi:type="dcterms:W3CDTF">2009-03-11T15:20:05Z</dcterms:created>
  <dcterms:modified xsi:type="dcterms:W3CDTF">2009-06-17T21:12:29Z</dcterms:modified>
  <cp:category/>
  <cp:version/>
  <cp:contentType/>
  <cp:contentStatus/>
</cp:coreProperties>
</file>